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11445" tabRatio="708" firstSheet="8" activeTab="9"/>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 name="表25" sheetId="26" r:id="rId26"/>
    <sheet name="表26" sheetId="27" r:id="rId27"/>
  </sheets>
  <definedNames/>
  <calcPr fullCalcOnLoad="1"/>
</workbook>
</file>

<file path=xl/sharedStrings.xml><?xml version="1.0" encoding="utf-8"?>
<sst xmlns="http://schemas.openxmlformats.org/spreadsheetml/2006/main" count="2468" uniqueCount="1822">
  <si>
    <t>单位：万元</t>
  </si>
  <si>
    <t>预算科目</t>
  </si>
  <si>
    <t>决算数</t>
  </si>
  <si>
    <t>决算数为预算数的%</t>
  </si>
  <si>
    <t>决算数为上年决算数的%</t>
  </si>
  <si>
    <t>一、税收收入</t>
  </si>
  <si>
    <t>二、非税收入</t>
  </si>
  <si>
    <t>　　专项收入</t>
  </si>
  <si>
    <t>　　行政事业性收费收入</t>
  </si>
  <si>
    <t>　　罚没收入</t>
  </si>
  <si>
    <t>　　国有资源(资产)有偿使用收入</t>
  </si>
  <si>
    <t>　　其他收入</t>
  </si>
  <si>
    <t>　　其他税收收入</t>
  </si>
  <si>
    <t>收入小计</t>
  </si>
  <si>
    <t>三、债务转贷收入</t>
  </si>
  <si>
    <t>四、转移性收入</t>
  </si>
  <si>
    <t xml:space="preserve">    上级补助收入</t>
  </si>
  <si>
    <t xml:space="preserve">        返还性收入</t>
  </si>
  <si>
    <t xml:space="preserve">        一般性转移支付收入</t>
  </si>
  <si>
    <t xml:space="preserve">        专项转移支付收入</t>
  </si>
  <si>
    <t xml:space="preserve">    上年结余收入</t>
  </si>
  <si>
    <t xml:space="preserve">    待偿债置换一般债券上年结余</t>
  </si>
  <si>
    <t xml:space="preserve">    国债转贷收入、上年结余及转补助数</t>
  </si>
  <si>
    <t xml:space="preserve">    调入资金</t>
  </si>
  <si>
    <t>收入合计</t>
  </si>
  <si>
    <t>单位：万元</t>
  </si>
  <si>
    <t>调整预算数</t>
  </si>
  <si>
    <t>决算数为预算数的%</t>
  </si>
  <si>
    <t>决算数为上年决算数的%</t>
  </si>
  <si>
    <t>一、一般公共服务支出</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</si>
  <si>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</si>
  <si>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</si>
  <si>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</si>
  <si>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</si>
  <si>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</si>
  <si>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</si>
  <si>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</si>
  <si>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</si>
  <si>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</si>
  <si>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</si>
  <si>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十五、商业服务业等支出</t>
  </si>
  <si>
    <t>十六、金融支出</t>
  </si>
  <si>
    <t>十七、援助其他地区支出</t>
  </si>
  <si>
    <t>十九、住房保障支出</t>
  </si>
  <si>
    <t>二十、粮油物资储备支出</t>
  </si>
  <si>
    <t>二十二、其他支出</t>
  </si>
  <si>
    <t>二十三、债务付息支出</t>
  </si>
  <si>
    <t>二十四、债务发行费用支出</t>
  </si>
  <si>
    <t>支出小计</t>
  </si>
  <si>
    <t>债务还本支出</t>
  </si>
  <si>
    <t>转移性支出</t>
  </si>
  <si>
    <t xml:space="preserve">  上解支出</t>
  </si>
  <si>
    <t xml:space="preserve">  援助其他地区支出</t>
  </si>
  <si>
    <t xml:space="preserve">  增设预算周转金</t>
  </si>
  <si>
    <t xml:space="preserve">  国债转贷拨付数及年终结余</t>
  </si>
  <si>
    <t xml:space="preserve">  调出资金</t>
  </si>
  <si>
    <t xml:space="preserve">  待偿债置换一般债券结余</t>
  </si>
  <si>
    <t xml:space="preserve">  年终结余</t>
  </si>
  <si>
    <t>支出合计</t>
  </si>
  <si>
    <t>单位：万元</t>
  </si>
  <si>
    <t>决算数为预算数的%</t>
  </si>
  <si>
    <t xml:space="preserve">    调入资金</t>
  </si>
  <si>
    <t>收入合计</t>
  </si>
  <si>
    <t>决算数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</si>
  <si>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</si>
  <si>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</si>
  <si>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</si>
  <si>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</si>
  <si>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</si>
  <si>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</si>
  <si>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</si>
  <si>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</si>
  <si>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</si>
  <si>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</si>
  <si>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</si>
  <si>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</si>
  <si>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</si>
  <si>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</si>
  <si>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</si>
  <si>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</si>
  <si>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</si>
  <si>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</si>
  <si>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</si>
  <si>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</si>
  <si>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</si>
  <si>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</si>
  <si>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</si>
  <si>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</si>
  <si>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</si>
  <si>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</si>
  <si>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</si>
  <si>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</si>
  <si>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</si>
  <si>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</si>
  <si>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</si>
  <si>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</si>
  <si>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</si>
  <si>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</si>
  <si>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</si>
  <si>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</si>
  <si>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</si>
  <si>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</si>
  <si>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</si>
  <si>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</si>
  <si>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</si>
  <si>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</si>
  <si>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</si>
  <si>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</si>
  <si>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</si>
  <si>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</si>
  <si>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</si>
  <si>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</si>
  <si>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</si>
  <si>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</si>
  <si>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</si>
  <si>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</si>
  <si>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</si>
  <si>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</si>
  <si>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</si>
  <si>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</si>
  <si>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</si>
  <si>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</si>
  <si>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</si>
  <si>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</si>
  <si>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</si>
  <si>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</si>
  <si>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</si>
  <si>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</si>
  <si>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</si>
  <si>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</si>
  <si>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</si>
  <si>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</si>
  <si>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</si>
  <si>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</si>
  <si>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</si>
  <si>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</si>
  <si>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</si>
  <si>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</si>
  <si>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</si>
  <si>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知识产权宏观管理</t>
  </si>
  <si>
    <t xml:space="preserve">    其他知识产权事务支出</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</si>
  <si>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</si>
  <si>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</si>
  <si>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</si>
  <si>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</si>
  <si>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</si>
  <si>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</si>
  <si>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</si>
  <si>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</si>
  <si>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</si>
  <si>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</si>
  <si>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</si>
  <si>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</si>
  <si>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</si>
  <si>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</si>
  <si>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</si>
  <si>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</si>
  <si>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</si>
  <si>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</si>
  <si>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</si>
  <si>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</si>
  <si>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</si>
  <si>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</si>
  <si>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</si>
  <si>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</si>
  <si>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</si>
  <si>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</si>
  <si>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</si>
  <si>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</si>
  <si>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</si>
  <si>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</si>
  <si>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</si>
  <si>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</si>
  <si>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</si>
  <si>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</si>
  <si>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</si>
  <si>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</si>
  <si>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</si>
  <si>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</si>
  <si>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</si>
  <si>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</si>
  <si>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</si>
  <si>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</si>
  <si>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</si>
  <si>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</si>
  <si>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</si>
  <si>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</si>
  <si>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</si>
  <si>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</si>
  <si>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</si>
  <si>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</si>
  <si>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</si>
  <si>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</si>
  <si>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</si>
  <si>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</si>
  <si>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</si>
  <si>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</si>
  <si>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</si>
  <si>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</si>
  <si>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</si>
  <si>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</si>
  <si>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</si>
  <si>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</si>
  <si>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</si>
  <si>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</si>
  <si>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</si>
  <si>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</si>
  <si>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</si>
  <si>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</si>
  <si>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</si>
  <si>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</si>
  <si>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</si>
  <si>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</si>
  <si>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</si>
  <si>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</si>
  <si>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</si>
  <si>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</si>
  <si>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</si>
  <si>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</si>
  <si>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</si>
  <si>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</si>
  <si>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</si>
  <si>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</si>
  <si>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</si>
  <si>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</si>
  <si>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</si>
  <si>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</si>
  <si>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</si>
  <si>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</si>
  <si>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</si>
  <si>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</si>
  <si>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社区矫正</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</si>
  <si>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</si>
  <si>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</si>
  <si>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</si>
  <si>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</si>
  <si>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</si>
  <si>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</si>
  <si>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</si>
  <si>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</si>
  <si>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</si>
  <si>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</si>
  <si>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</si>
  <si>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</si>
  <si>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</si>
  <si>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</si>
  <si>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</si>
  <si>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</si>
  <si>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</si>
  <si>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</si>
  <si>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</si>
  <si>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</si>
  <si>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</si>
  <si>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</si>
  <si>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</si>
  <si>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</si>
  <si>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</si>
  <si>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</si>
  <si>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</si>
  <si>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</si>
  <si>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</si>
  <si>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</si>
  <si>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</si>
  <si>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</si>
  <si>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</si>
  <si>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</si>
  <si>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</si>
  <si>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</si>
  <si>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</si>
  <si>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</si>
  <si>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</si>
  <si>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</si>
  <si>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</si>
  <si>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</si>
  <si>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</si>
  <si>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</si>
  <si>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</si>
  <si>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</si>
  <si>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</si>
  <si>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</si>
  <si>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</si>
  <si>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</si>
  <si>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</si>
  <si>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</si>
  <si>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</si>
  <si>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</si>
  <si>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</si>
  <si>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</si>
  <si>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</si>
  <si>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</si>
  <si>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</si>
  <si>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</si>
  <si>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</si>
  <si>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</si>
  <si>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</si>
  <si>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</si>
  <si>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</si>
  <si>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</si>
  <si>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</si>
  <si>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</si>
  <si>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</si>
  <si>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</si>
  <si>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</si>
  <si>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</si>
  <si>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</si>
  <si>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</si>
  <si>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</si>
  <si>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</si>
  <si>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</si>
  <si>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</si>
  <si>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</si>
  <si>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</si>
  <si>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</si>
  <si>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</si>
  <si>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</si>
  <si>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</si>
  <si>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</si>
  <si>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</si>
  <si>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</si>
  <si>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</si>
  <si>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</si>
  <si>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</si>
  <si>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</si>
  <si>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</si>
  <si>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</si>
  <si>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</si>
  <si>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</si>
  <si>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</si>
  <si>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</si>
  <si>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</si>
  <si>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</si>
  <si>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</si>
  <si>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</si>
  <si>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</si>
  <si>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</si>
  <si>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</si>
  <si>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</si>
  <si>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</si>
  <si>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</si>
  <si>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</si>
  <si>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</si>
  <si>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</si>
  <si>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</si>
  <si>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</si>
  <si>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</si>
  <si>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</si>
  <si>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</si>
  <si>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</si>
  <si>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</si>
  <si>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</si>
  <si>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</si>
  <si>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</si>
  <si>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</si>
  <si>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</si>
  <si>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</si>
  <si>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</si>
  <si>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</si>
  <si>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</si>
  <si>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</si>
  <si>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</si>
  <si>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</si>
  <si>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</si>
  <si>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</si>
  <si>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</si>
  <si>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电影</t>
  </si>
  <si>
    <t xml:space="preserve">    新闻通讯</t>
  </si>
  <si>
    <t xml:space="preserve">    出版发行</t>
  </si>
  <si>
    <t xml:space="preserve">    版权管理</t>
  </si>
  <si>
    <t xml:space="preserve">    宣传文化发展专项支出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</si>
  <si>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</si>
  <si>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</si>
  <si>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</si>
  <si>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</si>
  <si>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</si>
  <si>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</si>
  <si>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</si>
  <si>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</si>
  <si>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</si>
  <si>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</si>
  <si>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</si>
  <si>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</si>
  <si>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</si>
  <si>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</si>
  <si>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行政区划和地名管理</t>
  </si>
  <si>
    <t xml:space="preserve">    部队供应</t>
  </si>
  <si>
    <t xml:space="preserve">    其他民政管理事务支出</t>
  </si>
  <si>
    <t xml:space="preserve">  补充全国社会保障基金</t>
  </si>
  <si>
    <t xml:space="preserve">    用一般公共预算补充基金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</si>
  <si>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</si>
  <si>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</si>
  <si>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</si>
  <si>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</si>
  <si>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</si>
  <si>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</si>
  <si>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</si>
  <si>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</si>
  <si>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</si>
  <si>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</si>
  <si>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</si>
  <si>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</si>
  <si>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</si>
  <si>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</si>
  <si>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</si>
  <si>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</si>
  <si>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</si>
  <si>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</si>
  <si>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</si>
  <si>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</si>
  <si>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</si>
  <si>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</si>
  <si>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</si>
  <si>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</si>
  <si>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</si>
  <si>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</si>
  <si>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</si>
  <si>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</si>
  <si>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</si>
  <si>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</si>
  <si>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</si>
  <si>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</si>
  <si>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</si>
  <si>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</si>
  <si>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</si>
  <si>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</si>
  <si>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</si>
  <si>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</si>
  <si>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</si>
  <si>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</si>
  <si>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</si>
  <si>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</si>
  <si>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</si>
  <si>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</si>
  <si>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自然灾害灾后重建补助</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</si>
  <si>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</si>
  <si>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</si>
  <si>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</si>
  <si>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</si>
  <si>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</si>
  <si>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</si>
  <si>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</si>
  <si>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</si>
  <si>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</si>
  <si>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</si>
  <si>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</si>
  <si>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</si>
  <si>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</si>
  <si>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</si>
  <si>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</si>
  <si>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</si>
  <si>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</si>
  <si>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</si>
  <si>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</si>
  <si>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</si>
  <si>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</si>
  <si>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</si>
  <si>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</si>
  <si>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</si>
  <si>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</si>
  <si>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</si>
  <si>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</si>
  <si>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</si>
  <si>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</si>
  <si>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</si>
  <si>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</si>
  <si>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</si>
  <si>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</si>
  <si>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</si>
  <si>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</si>
  <si>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</si>
  <si>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</si>
  <si>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</si>
  <si>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</si>
  <si>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</si>
  <si>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</si>
  <si>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</si>
  <si>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</si>
  <si>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</si>
  <si>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</si>
  <si>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</si>
  <si>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</si>
  <si>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</si>
  <si>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</si>
  <si>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</si>
  <si>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</si>
  <si>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</si>
  <si>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</si>
  <si>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</si>
  <si>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</si>
  <si>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</si>
  <si>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</si>
  <si>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</si>
  <si>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</si>
  <si>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</si>
  <si>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</si>
  <si>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</si>
  <si>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</si>
  <si>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</si>
  <si>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</si>
  <si>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</si>
  <si>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</si>
  <si>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</si>
  <si>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</si>
  <si>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</si>
  <si>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</si>
  <si>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</si>
  <si>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</si>
  <si>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</si>
  <si>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</si>
  <si>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</si>
  <si>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</si>
  <si>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</si>
  <si>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节能环保支出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</si>
  <si>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</si>
  <si>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</si>
  <si>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</si>
  <si>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</si>
  <si>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</si>
  <si>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</si>
  <si>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</si>
  <si>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</si>
  <si>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</si>
  <si>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</si>
  <si>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</si>
  <si>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</si>
  <si>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</si>
  <si>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</si>
  <si>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</si>
  <si>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</si>
  <si>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</si>
  <si>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</si>
  <si>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</si>
  <si>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</si>
  <si>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</si>
  <si>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</si>
  <si>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</si>
  <si>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</si>
  <si>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</si>
  <si>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</si>
  <si>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</si>
  <si>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</si>
  <si>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</si>
  <si>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</si>
  <si>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</si>
  <si>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</si>
  <si>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</si>
  <si>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</si>
  <si>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</si>
  <si>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</si>
  <si>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</si>
  <si>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</si>
  <si>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</si>
  <si>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</si>
  <si>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</si>
  <si>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</si>
  <si>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</si>
  <si>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</si>
  <si>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</si>
  <si>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</si>
  <si>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</si>
  <si>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</si>
  <si>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</si>
  <si>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</si>
  <si>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</si>
  <si>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</si>
  <si>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</si>
  <si>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</si>
  <si>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</si>
  <si>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</si>
  <si>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</si>
  <si>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</si>
  <si>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</si>
  <si>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</si>
  <si>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</si>
  <si>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</si>
  <si>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</si>
  <si>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</si>
  <si>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</si>
  <si>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</si>
  <si>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</si>
  <si>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</si>
  <si>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</si>
  <si>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</si>
  <si>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</si>
  <si>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</si>
  <si>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</si>
  <si>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</si>
  <si>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</si>
  <si>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</si>
  <si>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</si>
  <si>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</si>
  <si>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</si>
  <si>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</si>
  <si>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</si>
  <si>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</si>
  <si>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</si>
  <si>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</si>
  <si>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</si>
  <si>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</si>
  <si>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</si>
  <si>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</si>
  <si>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</si>
  <si>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</si>
  <si>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</si>
  <si>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</si>
  <si>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</si>
  <si>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</si>
  <si>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</si>
  <si>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</si>
  <si>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</si>
  <si>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</si>
  <si>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</si>
  <si>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</si>
  <si>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</si>
  <si>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</si>
  <si>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</si>
  <si>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</si>
  <si>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成品油价格改革对林业的补贴</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</si>
  <si>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</si>
  <si>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</si>
  <si>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</si>
  <si>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</si>
  <si>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</si>
  <si>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</si>
  <si>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</si>
  <si>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</si>
  <si>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</si>
  <si>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</si>
  <si>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</si>
  <si>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</si>
  <si>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</si>
  <si>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</si>
  <si>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</si>
  <si>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</si>
  <si>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</si>
  <si>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</si>
  <si>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</si>
  <si>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</si>
  <si>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</si>
  <si>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</si>
  <si>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</si>
  <si>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</si>
  <si>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</si>
  <si>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</si>
  <si>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</si>
  <si>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</si>
  <si>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</si>
  <si>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</si>
  <si>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</si>
  <si>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</si>
  <si>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</si>
  <si>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</si>
  <si>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</si>
  <si>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</si>
  <si>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</si>
  <si>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</si>
  <si>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</si>
  <si>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</si>
  <si>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</si>
  <si>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</si>
  <si>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</si>
  <si>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</si>
  <si>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</si>
  <si>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</si>
  <si>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</si>
  <si>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</si>
  <si>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</si>
  <si>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</si>
  <si>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</si>
  <si>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</si>
  <si>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</si>
  <si>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</si>
  <si>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</si>
  <si>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</si>
  <si>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</si>
  <si>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</si>
  <si>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</si>
  <si>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</si>
  <si>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</si>
  <si>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</si>
  <si>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</si>
  <si>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</si>
  <si>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</si>
  <si>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</si>
  <si>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</si>
  <si>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</si>
  <si>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</si>
  <si>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</si>
  <si>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</si>
  <si>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</si>
  <si>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</si>
  <si>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</si>
  <si>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</si>
  <si>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</si>
  <si>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</si>
  <si>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</si>
  <si>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</si>
  <si>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</si>
  <si>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</si>
  <si>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</si>
  <si>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</si>
  <si>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</si>
  <si>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</si>
  <si>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</si>
  <si>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</si>
  <si>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</si>
  <si>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</si>
  <si>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</si>
  <si>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</si>
  <si>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</si>
  <si>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</si>
  <si>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</si>
  <si>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</si>
  <si>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</si>
  <si>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</si>
  <si>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</si>
  <si>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</si>
  <si>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</si>
  <si>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</si>
  <si>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</si>
  <si>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</si>
  <si>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</si>
  <si>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</si>
  <si>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</si>
  <si>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</si>
  <si>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</si>
  <si>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</si>
  <si>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</si>
  <si>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</si>
  <si>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</si>
  <si>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</si>
  <si>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</si>
  <si>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</si>
  <si>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</si>
  <si>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</si>
  <si>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</si>
  <si>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</si>
  <si>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</si>
  <si>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</si>
  <si>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</si>
  <si>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</si>
  <si>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</si>
  <si>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</si>
  <si>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</si>
  <si>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</si>
  <si>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</si>
  <si>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</si>
  <si>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</si>
  <si>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</si>
  <si>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</si>
  <si>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</si>
  <si>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</si>
  <si>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</si>
  <si>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</si>
  <si>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</si>
  <si>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</si>
  <si>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</si>
  <si>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</si>
  <si>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</si>
  <si>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</si>
  <si>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</si>
  <si>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</si>
  <si>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</si>
  <si>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</si>
  <si>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</si>
  <si>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</si>
  <si>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</si>
  <si>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</si>
  <si>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</si>
  <si>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</si>
  <si>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</si>
  <si>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</si>
  <si>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</si>
  <si>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</si>
  <si>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</si>
  <si>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</si>
  <si>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</si>
  <si>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</si>
  <si>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</si>
  <si>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</si>
  <si>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</si>
  <si>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</si>
  <si>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</si>
  <si>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</si>
  <si>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</si>
  <si>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</si>
  <si>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</si>
  <si>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</si>
  <si>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</si>
  <si>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</si>
  <si>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</si>
  <si>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</si>
  <si>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</si>
  <si>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</si>
  <si>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</si>
  <si>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</si>
  <si>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</si>
  <si>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</si>
  <si>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</si>
  <si>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</si>
  <si>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</si>
  <si>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</si>
  <si>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地质灾害防治</t>
  </si>
  <si>
    <t xml:space="preserve">    土地资源储备支出</t>
  </si>
  <si>
    <t xml:space="preserve">    地质转产项目财政贴息</t>
  </si>
  <si>
    <t xml:space="preserve">    国外风险勘查</t>
  </si>
  <si>
    <t xml:space="preserve">    地质勘查基金(周转金)支出</t>
  </si>
  <si>
    <t xml:space="preserve">    极地考察</t>
  </si>
  <si>
    <t xml:space="preserve">    海港航标维护</t>
  </si>
  <si>
    <t xml:space="preserve">    海水淡化</t>
  </si>
  <si>
    <t xml:space="preserve">    无居民海岛使用金支出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</si>
  <si>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</si>
  <si>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</si>
  <si>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</si>
  <si>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</si>
  <si>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</si>
  <si>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</si>
  <si>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</si>
  <si>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</si>
  <si>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</si>
  <si>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</si>
  <si>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</si>
  <si>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</si>
  <si>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</si>
  <si>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</si>
  <si>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</si>
  <si>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</si>
  <si>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</si>
  <si>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</si>
  <si>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</si>
  <si>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</si>
  <si>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</si>
  <si>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</si>
  <si>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</si>
  <si>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</si>
  <si>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</si>
  <si>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</si>
  <si>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</si>
  <si>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</si>
  <si>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</si>
  <si>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</si>
  <si>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</si>
  <si>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</si>
  <si>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</si>
  <si>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</si>
  <si>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</si>
  <si>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</si>
  <si>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</si>
  <si>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</si>
  <si>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</si>
  <si>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</si>
  <si>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</si>
  <si>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</si>
  <si>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</si>
  <si>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</si>
  <si>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</si>
  <si>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</si>
  <si>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</si>
  <si>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</si>
  <si>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</si>
  <si>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</si>
  <si>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</si>
  <si>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</si>
  <si>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</si>
  <si>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</si>
  <si>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</si>
  <si>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</si>
  <si>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</si>
  <si>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</si>
  <si>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</si>
  <si>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</si>
  <si>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</si>
  <si>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</si>
  <si>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</si>
  <si>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</si>
  <si>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</si>
  <si>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</si>
  <si>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</si>
  <si>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</si>
  <si>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</si>
  <si>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</si>
  <si>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</si>
  <si>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</si>
  <si>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</si>
  <si>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</si>
  <si>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</si>
  <si>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</si>
  <si>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</si>
  <si>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</si>
  <si>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</si>
  <si>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</si>
  <si>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</si>
  <si>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</si>
  <si>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</si>
  <si>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预算数</t>
  </si>
  <si>
    <t>合  计</t>
  </si>
  <si>
    <t>备注：2017年决算仍按照旧版经济分类科目公开，2018年以后决算按照新版经济分类科目公开。</t>
  </si>
  <si>
    <t>项   目</t>
  </si>
  <si>
    <t>预算数</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</si>
  <si>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</si>
  <si>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</si>
  <si>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</si>
  <si>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</si>
  <si>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</si>
  <si>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</si>
  <si>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</si>
  <si>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</si>
  <si>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 xml:space="preserve">  助学金</t>
  </si>
  <si>
    <t xml:space="preserve">  住房公积金</t>
  </si>
  <si>
    <t xml:space="preserve">  国内债务付息</t>
  </si>
  <si>
    <t xml:space="preserve">  国外债务付息</t>
  </si>
  <si>
    <t xml:space="preserve">  房屋建筑物购建</t>
  </si>
  <si>
    <t xml:space="preserve">  基础设施建设</t>
  </si>
  <si>
    <t xml:space="preserve">  大型修缮</t>
  </si>
  <si>
    <t xml:space="preserve">  公务用车购置</t>
  </si>
  <si>
    <t xml:space="preserve">  其他资本性支出</t>
  </si>
  <si>
    <t xml:space="preserve">  对社会保险基金补助</t>
  </si>
  <si>
    <t xml:space="preserve">  赠与</t>
  </si>
  <si>
    <t>项  目</t>
  </si>
  <si>
    <t>一、返还性支出</t>
  </si>
  <si>
    <t>1.增值税和消费税税收返还支出</t>
  </si>
  <si>
    <t>2.所得税基数返还支出</t>
  </si>
  <si>
    <t>3.成品油税费改革税收返还支出</t>
  </si>
  <si>
    <t>4.其他税收返还支出</t>
  </si>
  <si>
    <t>二、一般性转移支付</t>
  </si>
  <si>
    <t>1.体制补助支出</t>
  </si>
  <si>
    <t>2.均衡性转移支付支出</t>
  </si>
  <si>
    <t>3.老少边穷转移支付支出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</si>
  <si>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</si>
  <si>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</si>
  <si>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</si>
  <si>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</si>
  <si>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</si>
  <si>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</si>
  <si>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</si>
  <si>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11.农村综合改革等转移支付支出</t>
  </si>
  <si>
    <t>12.产粮（油）大县奖励资金支出</t>
  </si>
  <si>
    <t>13.重点生态功能区转移支付支出</t>
  </si>
  <si>
    <t>14.固定数额补助支出</t>
  </si>
  <si>
    <t>15.其他一般性转移支付支出</t>
  </si>
  <si>
    <t>三、专项转移支付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</si>
  <si>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</si>
  <si>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</si>
  <si>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</si>
  <si>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</si>
  <si>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</si>
  <si>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</si>
  <si>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</si>
  <si>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</si>
  <si>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</si>
  <si>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</si>
  <si>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</si>
  <si>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</si>
  <si>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14.商业服务业等支出</t>
  </si>
  <si>
    <t>15.国土海洋气象等支出</t>
  </si>
  <si>
    <t>16.住房保障支出</t>
  </si>
  <si>
    <t>17.粮油物资储备支出</t>
  </si>
  <si>
    <t>18.其他支出</t>
  </si>
  <si>
    <t>19.债务付息支出</t>
  </si>
  <si>
    <t>项  目</t>
  </si>
  <si>
    <t>统计数</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</si>
  <si>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</si>
  <si>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</si>
  <si>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</si>
  <si>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</si>
  <si>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</si>
  <si>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</si>
  <si>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</si>
  <si>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</si>
  <si>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</si>
  <si>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</si>
  <si>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</si>
  <si>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</si>
  <si>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</si>
  <si>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</si>
  <si>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</si>
  <si>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</si>
  <si>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</si>
  <si>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</si>
  <si>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</si>
  <si>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</si>
  <si>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t>
  </si>
  <si>
    <t>本年收入小计</t>
  </si>
  <si>
    <t>转移性收入</t>
  </si>
  <si>
    <t xml:space="preserve">    待偿债置换专项债券上年结余</t>
  </si>
  <si>
    <t xml:space="preserve">    上年结余</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</si>
  <si>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</si>
  <si>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</si>
  <si>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</si>
  <si>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</si>
  <si>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</si>
  <si>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</si>
  <si>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</si>
  <si>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</si>
  <si>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</si>
  <si>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</si>
  <si>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</si>
  <si>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债务转贷收入</t>
  </si>
  <si>
    <t xml:space="preserve">    补助收入</t>
  </si>
  <si>
    <t>支出合计</t>
  </si>
  <si>
    <t>项目</t>
  </si>
  <si>
    <t>支出小计</t>
  </si>
  <si>
    <t xml:space="preserve"> </t>
  </si>
  <si>
    <t>一、利润收入</t>
  </si>
  <si>
    <t>二、股利、股息收入</t>
  </si>
  <si>
    <t>三、产权转让收入</t>
  </si>
  <si>
    <t>四、清算收入</t>
  </si>
  <si>
    <t>五、其他国有资本经营预算收入</t>
  </si>
  <si>
    <t>本年收入小计</t>
  </si>
  <si>
    <t>上级补助收入</t>
  </si>
  <si>
    <t>上年结余</t>
  </si>
  <si>
    <t>收入合计</t>
  </si>
  <si>
    <t>单位：万元</t>
  </si>
  <si>
    <t>一、解决历史遗留问题及改革成本支出</t>
  </si>
  <si>
    <t>二、国有企业资本金注入</t>
  </si>
  <si>
    <t>三、国有企业政策性补贴</t>
  </si>
  <si>
    <t>四、金融国有资本经营预算支出</t>
  </si>
  <si>
    <t>五、其他国有资本经营预算支出</t>
  </si>
  <si>
    <t>调出资金</t>
  </si>
  <si>
    <t>年终结余</t>
  </si>
  <si>
    <t>企业</t>
  </si>
  <si>
    <t>决算数</t>
  </si>
  <si>
    <t xml:space="preserve">  其中：惠安县惠新贸易公司利润收入</t>
  </si>
  <si>
    <t xml:space="preserve"> 惠安县保安公司利润收入</t>
  </si>
  <si>
    <t xml:space="preserve"> 泉州市恒安民爆物品有限公司惠安分公司利润收入</t>
  </si>
  <si>
    <t xml:space="preserve">  其中：国有控股公司股利、股息收入</t>
  </si>
  <si>
    <t xml:space="preserve"> 国有参股公司股利、股息收入</t>
  </si>
  <si>
    <t xml:space="preserve"> 金融企业股利、股息收入</t>
  </si>
  <si>
    <t xml:space="preserve"> 其他国有企业股利、股息收入</t>
  </si>
  <si>
    <t>四、清算收入</t>
  </si>
  <si>
    <t>五、其他国有资本经营预算收入</t>
  </si>
  <si>
    <t xml:space="preserve">    国有资本经营预算转移支付收入</t>
  </si>
  <si>
    <t xml:space="preserve">    上年结转收入</t>
  </si>
  <si>
    <t>项目</t>
  </si>
  <si>
    <t>决算数为预算数的％</t>
  </si>
  <si>
    <t>决算数为上年决算数的％</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</si>
  <si>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</si>
  <si>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</si>
  <si>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</si>
  <si>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</si>
  <si>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</si>
  <si>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</si>
  <si>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</si>
  <si>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</si>
  <si>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</si>
  <si>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</si>
  <si>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</si>
  <si>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</si>
  <si>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</si>
  <si>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</si>
  <si>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</si>
  <si>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</si>
  <si>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</si>
  <si>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</si>
  <si>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</si>
  <si>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</si>
  <si>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</si>
  <si>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 xml:space="preserve">    国有资本经营预算转移支付支出</t>
  </si>
  <si>
    <t xml:space="preserve">    调出资金</t>
  </si>
  <si>
    <t>本年支出合计</t>
  </si>
  <si>
    <t>决算数为上年决算数%</t>
  </si>
  <si>
    <t>一、企业职工基本养老保险基金收入</t>
  </si>
  <si>
    <t>二、城乡居民基本养老保险基金收入</t>
  </si>
  <si>
    <t>三、机关事业单位基本养老保险基金收入</t>
  </si>
  <si>
    <t>四、职工基本医疗保险基金收入</t>
  </si>
  <si>
    <t>五、居民基本医疗保险基金收入</t>
  </si>
  <si>
    <r>
      <t xml:space="preserve"> (</t>
    </r>
    <r>
      <rPr>
        <sz val="11"/>
        <color indexed="8"/>
        <rFont val="宋体"/>
        <family val="0"/>
      </rPr>
      <t>一</t>
    </r>
    <r>
      <rPr>
        <sz val="11"/>
        <color indexed="8"/>
        <rFont val="Times New Roman"/>
        <family val="1"/>
      </rPr>
      <t xml:space="preserve">) </t>
    </r>
    <r>
      <rPr>
        <sz val="11"/>
        <color indexed="8"/>
        <rFont val="宋体"/>
        <family val="0"/>
      </rPr>
      <t>城乡居民基本医疗保险基金收入</t>
    </r>
  </si>
  <si>
    <t>(二)新型农村合作医疗基金收入</t>
  </si>
  <si>
    <r>
      <t xml:space="preserve"> (</t>
    </r>
    <r>
      <rPr>
        <sz val="11"/>
        <color indexed="8"/>
        <rFont val="宋体"/>
        <family val="0"/>
      </rPr>
      <t>三</t>
    </r>
    <r>
      <rPr>
        <sz val="11"/>
        <color indexed="8"/>
        <rFont val="Times New Roman"/>
        <family val="1"/>
      </rPr>
      <t xml:space="preserve">) </t>
    </r>
    <r>
      <rPr>
        <sz val="11"/>
        <color indexed="8"/>
        <rFont val="宋体"/>
        <family val="0"/>
      </rPr>
      <t>城镇居民基本医疗保险基金收入</t>
    </r>
  </si>
  <si>
    <t>六、工伤保险基金收入</t>
  </si>
  <si>
    <t>七、失业保险基金收入</t>
  </si>
  <si>
    <t>八、生育保险基金收入</t>
  </si>
  <si>
    <t>合    计</t>
  </si>
  <si>
    <t>项　目</t>
  </si>
  <si>
    <t>一、企业职工基本养老保险基金支出</t>
  </si>
  <si>
    <t>二、城乡居民基本养老保险基金支出</t>
  </si>
  <si>
    <t>三、机关事业单位基本养老保险基金支出</t>
  </si>
  <si>
    <t>四、职工基本医疗保险基金支出</t>
  </si>
  <si>
    <t>五、居民基本医疗保险基金支出</t>
  </si>
  <si>
    <r>
      <t xml:space="preserve">    (</t>
    </r>
    <r>
      <rPr>
        <sz val="11"/>
        <color indexed="8"/>
        <rFont val="宋体"/>
        <family val="0"/>
      </rPr>
      <t>一</t>
    </r>
    <r>
      <rPr>
        <sz val="11"/>
        <color indexed="8"/>
        <rFont val="Times New Roman"/>
        <family val="1"/>
      </rPr>
      <t xml:space="preserve">) </t>
    </r>
    <r>
      <rPr>
        <sz val="11"/>
        <color indexed="8"/>
        <rFont val="宋体"/>
        <family val="0"/>
      </rPr>
      <t>城乡居民基本医疗保险基金支出</t>
    </r>
  </si>
  <si>
    <t xml:space="preserve">  (二) 新型农村合作医疗基金支出</t>
  </si>
  <si>
    <r>
      <t xml:space="preserve">    (</t>
    </r>
    <r>
      <rPr>
        <sz val="11"/>
        <color indexed="8"/>
        <rFont val="宋体"/>
        <family val="0"/>
      </rPr>
      <t>三</t>
    </r>
    <r>
      <rPr>
        <sz val="11"/>
        <color indexed="8"/>
        <rFont val="Times New Roman"/>
        <family val="1"/>
      </rPr>
      <t xml:space="preserve">) </t>
    </r>
    <r>
      <rPr>
        <sz val="11"/>
        <color indexed="8"/>
        <rFont val="宋体"/>
        <family val="0"/>
      </rPr>
      <t>城镇居民基本医疗保险基金支出</t>
    </r>
  </si>
  <si>
    <t>六、工伤保险基金支出</t>
  </si>
  <si>
    <t>七、失业保险基金支出</t>
  </si>
  <si>
    <t>八、生育保险基金支出</t>
  </si>
  <si>
    <t xml:space="preserve">    其中：保险费收入</t>
  </si>
  <si>
    <t xml:space="preserve">          财政补贴收入</t>
  </si>
  <si>
    <t xml:space="preserve">          利息收入</t>
  </si>
  <si>
    <t xml:space="preserve">          其他收入</t>
  </si>
  <si>
    <t xml:space="preserve">          动用上年结余收入</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</si>
  <si>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</si>
  <si>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</si>
  <si>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</si>
  <si>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</si>
  <si>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</si>
  <si>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</si>
  <si>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(二) 新型农村合作医疗基金收入</t>
  </si>
  <si>
    <t xml:space="preserve"> (三) 城镇居民基本医疗保险基金收入</t>
  </si>
  <si>
    <r>
      <t xml:space="preserve">  </t>
    </r>
    <r>
      <rPr>
        <sz val="11"/>
        <color indexed="8"/>
        <rFont val="宋体"/>
        <family val="0"/>
      </rPr>
      <t>其中：保险费收入</t>
    </r>
  </si>
  <si>
    <r>
      <t xml:space="preserve">             </t>
    </r>
    <r>
      <rPr>
        <sz val="11"/>
        <color indexed="8"/>
        <rFont val="宋体"/>
        <family val="0"/>
      </rPr>
      <t>财政补贴收入</t>
    </r>
  </si>
  <si>
    <r>
      <t xml:space="preserve">             </t>
    </r>
    <r>
      <rPr>
        <sz val="11"/>
        <color indexed="8"/>
        <rFont val="宋体"/>
        <family val="0"/>
      </rPr>
      <t>利息收入</t>
    </r>
  </si>
  <si>
    <t xml:space="preserve">           其他收入</t>
  </si>
  <si>
    <t xml:space="preserve">           动用上年结余收入</t>
  </si>
  <si>
    <t xml:space="preserve">    其中：基本养老金</t>
  </si>
  <si>
    <t xml:space="preserve">          医疗补助金</t>
  </si>
  <si>
    <t xml:space="preserve">          丧葬抚恤补助</t>
  </si>
  <si>
    <t xml:space="preserve">          其他企业职工基本养老保险基金支出</t>
  </si>
  <si>
    <t xml:space="preserve">          其他城乡居民基本养老保险基金支出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</si>
  <si>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</si>
  <si>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</si>
  <si>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</si>
  <si>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</si>
  <si>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(一) 城乡居民基本医疗保险基金支出</t>
  </si>
  <si>
    <t xml:space="preserve">        其中：城乡居民基本医疗保险基金医疗待遇支出</t>
  </si>
  <si>
    <t xml:space="preserve">              大病医疗保险支出</t>
  </si>
  <si>
    <t xml:space="preserve">              其他城乡居民基本医疗保险基金支出</t>
  </si>
  <si>
    <t>(二) 新型农村合作医疗基金支出</t>
  </si>
  <si>
    <t xml:space="preserve">        其中：新型农村合作医疗基金医疗待遇支出</t>
  </si>
  <si>
    <t xml:space="preserve">              其他新型农村合作医疗基金支出</t>
  </si>
  <si>
    <t xml:space="preserve"> (三) 城镇居民基本医疗保险基金支出</t>
  </si>
  <si>
    <t xml:space="preserve">        其中：城镇居民基本医疗保险基金医疗待遇支出</t>
  </si>
  <si>
    <t xml:space="preserve">              其他城镇居民基本医疗保险基金支出</t>
  </si>
  <si>
    <t xml:space="preserve">    其中：工伤保险待遇</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</si>
  <si>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</si>
  <si>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</si>
  <si>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</si>
  <si>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</si>
  <si>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</si>
  <si>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</si>
  <si>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</si>
  <si>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</si>
  <si>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</si>
  <si>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</si>
  <si>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决算数为预算数的%</t>
  </si>
  <si>
    <t>决算数为上年决算数的%</t>
  </si>
  <si>
    <t>非税收入</t>
  </si>
  <si>
    <t xml:space="preserve">   政府性基金收入</t>
  </si>
  <si>
    <t xml:space="preserve">     港口建设费收入</t>
  </si>
  <si>
    <t xml:space="preserve">     散装水泥专项资金收入</t>
  </si>
  <si>
    <t xml:space="preserve">     新型墙体材料专项基金收入</t>
  </si>
  <si>
    <t xml:space="preserve">     国家电影事业发展专项资金收入</t>
  </si>
  <si>
    <t xml:space="preserve">     新菜地开发建设基金收入</t>
  </si>
  <si>
    <t xml:space="preserve">     新增建设用地土地有偿使用费收入</t>
  </si>
  <si>
    <t xml:space="preserve">     城市公用事业附加收入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</si>
  <si>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</si>
  <si>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</si>
  <si>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</si>
  <si>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</si>
  <si>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</si>
  <si>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</si>
  <si>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</si>
  <si>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</si>
  <si>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</si>
  <si>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</si>
  <si>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</si>
  <si>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</si>
  <si>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债务还本支出</t>
  </si>
  <si>
    <t>转移性支出</t>
  </si>
  <si>
    <t xml:space="preserve">    上解支出</t>
  </si>
  <si>
    <t xml:space="preserve">    调出资金</t>
  </si>
  <si>
    <t xml:space="preserve">    待偿债置换专项债券结余</t>
  </si>
  <si>
    <t xml:space="preserve">    年终结余</t>
  </si>
  <si>
    <t>支出合计</t>
  </si>
  <si>
    <t>决算数为预算数的%</t>
  </si>
  <si>
    <t>本年支出小计</t>
  </si>
  <si>
    <t>备注：本县所辖乡镇作为一级预算部门管理，未单独编制政府预算，为此未有一般公共预算对下税收返还和转移支付决算数据。</t>
  </si>
  <si>
    <t>金额</t>
  </si>
  <si>
    <t>备注：本县所辖乡镇作为一级预算部门管理，未单独编制政府预算，为此未有政府性基金对下税收返还和转移支付决算数据。</t>
  </si>
  <si>
    <t>一般公共预算支出</t>
  </si>
  <si>
    <t xml:space="preserve">    援外优惠贷款贴息</t>
  </si>
  <si>
    <t xml:space="preserve">    对外援助</t>
  </si>
  <si>
    <t xml:space="preserve">    边海防</t>
  </si>
  <si>
    <t xml:space="preserve">    财政对职工基本医疗保险基金的补助</t>
  </si>
  <si>
    <t xml:space="preserve">    停伐补助</t>
  </si>
  <si>
    <t xml:space="preserve">    车辆购置税用于老旧汽车报废更新补贴</t>
  </si>
  <si>
    <t xml:space="preserve">    地质矿产资源与环境调查</t>
  </si>
  <si>
    <r>
      <t xml:space="preserve"> </t>
    </r>
    <r>
      <rPr>
        <sz val="11"/>
        <rFont val="宋体"/>
        <family val="0"/>
      </rPr>
      <t xml:space="preserve">   </t>
    </r>
    <r>
      <rPr>
        <sz val="11"/>
        <rFont val="宋体"/>
        <family val="0"/>
      </rPr>
      <t>消费税</t>
    </r>
  </si>
  <si>
    <r>
      <t xml:space="preserve">    </t>
    </r>
    <r>
      <rPr>
        <sz val="11"/>
        <rFont val="宋体"/>
        <family val="0"/>
      </rPr>
      <t>环境保护税</t>
    </r>
  </si>
  <si>
    <t>预算科目</t>
  </si>
  <si>
    <r>
      <t xml:space="preserve">    </t>
    </r>
    <r>
      <rPr>
        <sz val="11"/>
        <rFont val="宋体"/>
        <family val="0"/>
      </rPr>
      <t>契税</t>
    </r>
  </si>
  <si>
    <r>
      <t xml:space="preserve">   </t>
    </r>
    <r>
      <rPr>
        <sz val="11"/>
        <rFont val="宋体"/>
        <family val="0"/>
      </rPr>
      <t xml:space="preserve"> 耕地占用税</t>
    </r>
  </si>
  <si>
    <r>
      <t xml:space="preserve">   </t>
    </r>
    <r>
      <rPr>
        <sz val="11"/>
        <rFont val="宋体"/>
        <family val="0"/>
      </rPr>
      <t xml:space="preserve"> 车船税</t>
    </r>
  </si>
  <si>
    <r>
      <t xml:space="preserve">  </t>
    </r>
    <r>
      <rPr>
        <sz val="11"/>
        <rFont val="宋体"/>
        <family val="0"/>
      </rPr>
      <t xml:space="preserve"> </t>
    </r>
    <r>
      <rPr>
        <sz val="11"/>
        <rFont val="宋体"/>
        <family val="0"/>
      </rPr>
      <t xml:space="preserve"> </t>
    </r>
    <r>
      <rPr>
        <sz val="11"/>
        <rFont val="宋体"/>
        <family val="0"/>
      </rPr>
      <t>土地增值税</t>
    </r>
  </si>
  <si>
    <r>
      <t xml:space="preserve">   </t>
    </r>
    <r>
      <rPr>
        <sz val="11"/>
        <rFont val="宋体"/>
        <family val="0"/>
      </rPr>
      <t xml:space="preserve"> 城镇土地使用税</t>
    </r>
  </si>
  <si>
    <r>
      <t xml:space="preserve">    </t>
    </r>
    <r>
      <rPr>
        <sz val="11"/>
        <rFont val="宋体"/>
        <family val="0"/>
      </rPr>
      <t>印花税</t>
    </r>
  </si>
  <si>
    <r>
      <t xml:space="preserve">    </t>
    </r>
    <r>
      <rPr>
        <sz val="11"/>
        <rFont val="宋体"/>
        <family val="0"/>
      </rPr>
      <t>房产税</t>
    </r>
  </si>
  <si>
    <r>
      <t xml:space="preserve">    </t>
    </r>
    <r>
      <rPr>
        <sz val="11"/>
        <rFont val="宋体"/>
        <family val="0"/>
      </rPr>
      <t>城市维护建设税</t>
    </r>
  </si>
  <si>
    <r>
      <t xml:space="preserve">    </t>
    </r>
    <r>
      <rPr>
        <sz val="11"/>
        <rFont val="宋体"/>
        <family val="0"/>
      </rPr>
      <t>资源税</t>
    </r>
  </si>
  <si>
    <r>
      <t xml:space="preserve">    </t>
    </r>
    <r>
      <rPr>
        <sz val="11"/>
        <rFont val="宋体"/>
        <family val="0"/>
      </rPr>
      <t>个人所得税</t>
    </r>
  </si>
  <si>
    <r>
      <t xml:space="preserve">    </t>
    </r>
    <r>
      <rPr>
        <sz val="11"/>
        <rFont val="宋体"/>
        <family val="0"/>
      </rPr>
      <t>企业所得税</t>
    </r>
  </si>
  <si>
    <t xml:space="preserve">    增值税</t>
  </si>
  <si>
    <t xml:space="preserve">    营业税</t>
  </si>
  <si>
    <t xml:space="preserve">    政府住房基金收入</t>
  </si>
  <si>
    <t>上年决算数</t>
  </si>
  <si>
    <t>上年决算数</t>
  </si>
  <si>
    <t>13.资源勘探电力信息等支出</t>
  </si>
  <si>
    <t>上年决算数</t>
  </si>
  <si>
    <t>十四、资源勘探信息等支出</t>
  </si>
  <si>
    <t xml:space="preserve">    资助国产影片放映</t>
  </si>
  <si>
    <t xml:space="preserve">    资助城市影院</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</si>
  <si>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</si>
  <si>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</si>
  <si>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</si>
  <si>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</si>
  <si>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</si>
  <si>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</si>
  <si>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</si>
  <si>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</si>
  <si>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</si>
  <si>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</si>
  <si>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</si>
  <si>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</si>
  <si>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</si>
  <si>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</si>
  <si>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</si>
  <si>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</si>
  <si>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</si>
  <si>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</si>
  <si>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</si>
  <si>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</si>
  <si>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</si>
  <si>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</si>
  <si>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</si>
  <si>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</si>
  <si>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</si>
  <si>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</si>
  <si>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</si>
  <si>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</si>
  <si>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</si>
  <si>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</si>
  <si>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</si>
  <si>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</si>
  <si>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</si>
  <si>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</si>
  <si>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</si>
  <si>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</si>
  <si>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</si>
  <si>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</si>
  <si>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</si>
  <si>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</si>
  <si>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</si>
  <si>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</si>
  <si>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</si>
  <si>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</si>
  <si>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</si>
  <si>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</si>
  <si>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</si>
  <si>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</si>
  <si>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</si>
  <si>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</si>
  <si>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</si>
  <si>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</si>
  <si>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</si>
  <si>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</si>
  <si>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</si>
  <si>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</si>
  <si>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</si>
  <si>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</si>
  <si>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</si>
  <si>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</si>
  <si>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</si>
  <si>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</si>
  <si>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</si>
  <si>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</si>
  <si>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</si>
  <si>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</si>
  <si>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</si>
  <si>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</si>
  <si>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</si>
  <si>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</si>
  <si>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</si>
  <si>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</si>
  <si>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</si>
  <si>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</si>
  <si>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</si>
  <si>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</si>
  <si>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</si>
  <si>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</si>
  <si>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</si>
  <si>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</si>
  <si>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</si>
  <si>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</si>
  <si>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</si>
  <si>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</si>
  <si>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</si>
  <si>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</si>
  <si>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</si>
  <si>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</si>
  <si>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</si>
  <si>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</si>
  <si>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</si>
  <si>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</si>
  <si>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</si>
  <si>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</si>
  <si>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</si>
  <si>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</si>
  <si>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</si>
  <si>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</si>
  <si>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</si>
  <si>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</si>
  <si>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</si>
  <si>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</si>
  <si>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</si>
  <si>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</si>
  <si>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</si>
  <si>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</si>
  <si>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</si>
  <si>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</si>
  <si>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</si>
  <si>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</si>
  <si>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</si>
  <si>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</si>
  <si>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</si>
  <si>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</si>
  <si>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</si>
  <si>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</si>
  <si>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</si>
  <si>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</si>
  <si>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</si>
  <si>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</si>
  <si>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</si>
  <si>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</si>
  <si>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</si>
  <si>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</si>
  <si>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</si>
  <si>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</si>
  <si>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</si>
  <si>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</si>
  <si>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上年决算数</t>
  </si>
  <si>
    <r>
      <t xml:space="preserve"> </t>
    </r>
    <r>
      <rPr>
        <sz val="11"/>
        <color indexed="8"/>
        <rFont val="宋体"/>
        <family val="0"/>
      </rPr>
      <t xml:space="preserve">   年终结余</t>
    </r>
  </si>
  <si>
    <t>上年决算数</t>
  </si>
  <si>
    <t xml:space="preserve">  工资奖金津补贴</t>
  </si>
  <si>
    <t xml:space="preserve">  社会保障缴费</t>
  </si>
  <si>
    <t xml:space="preserve">  办公经费</t>
  </si>
  <si>
    <t xml:space="preserve">  专用材料购置费</t>
  </si>
  <si>
    <t xml:space="preserve">  因公出国(境)费用</t>
  </si>
  <si>
    <t xml:space="preserve">  土地征迁补偿和安置支出</t>
  </si>
  <si>
    <t xml:space="preserve">  设备购置</t>
  </si>
  <si>
    <t xml:space="preserve">  工资福利支出</t>
  </si>
  <si>
    <t xml:space="preserve">  商品和服务支出</t>
  </si>
  <si>
    <t xml:space="preserve">  其他对事业单位补助</t>
  </si>
  <si>
    <t xml:space="preserve">  资本性支出(一)</t>
  </si>
  <si>
    <t xml:space="preserve">  资本性支出(二)</t>
  </si>
  <si>
    <t xml:space="preserve">  费用补贴</t>
  </si>
  <si>
    <t xml:space="preserve">  利息补贴</t>
  </si>
  <si>
    <t xml:space="preserve">  其他对企业补助</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</si>
  <si>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</si>
  <si>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</si>
  <si>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</si>
  <si>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</si>
  <si>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</si>
  <si>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</si>
  <si>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 xml:space="preserve">  国内债务发行费用</t>
  </si>
  <si>
    <t xml:space="preserve">  国外债务发行费用</t>
  </si>
  <si>
    <t xml:space="preserve">  国家赔偿费用支出</t>
  </si>
  <si>
    <t xml:space="preserve">  对民间非营利组织和群众性自治组织补贴</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</si>
  <si>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</si>
  <si>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</si>
  <si>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</si>
  <si>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</si>
  <si>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</si>
  <si>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</si>
  <si>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</si>
  <si>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</si>
  <si>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</si>
  <si>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</si>
  <si>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</si>
  <si>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</si>
  <si>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 xml:space="preserve">    动用预算稳定调节基金</t>
  </si>
  <si>
    <t>二十一、灾害防治及应急管理支出</t>
  </si>
  <si>
    <t>七、文化旅游体育与传媒支出</t>
  </si>
  <si>
    <t>九、卫生健康支出</t>
  </si>
  <si>
    <t>十八、自然资源海洋气象等支出</t>
  </si>
  <si>
    <t xml:space="preserve">  安排预算稳定调节基金</t>
  </si>
  <si>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</si>
  <si>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</si>
  <si>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</si>
  <si>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</si>
  <si>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</si>
  <si>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</si>
  <si>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</si>
  <si>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</si>
  <si>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</si>
  <si>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</si>
  <si>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</si>
  <si>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</si>
  <si>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</si>
  <si>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</si>
  <si>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</si>
  <si>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其他市场监督管理事务</t>
  </si>
  <si>
    <t xml:space="preserve">  国际发展合作</t>
  </si>
  <si>
    <t xml:space="preserve">    其他国际发展合作支出</t>
  </si>
  <si>
    <t xml:space="preserve">  武装警察部队(款)</t>
  </si>
  <si>
    <t xml:space="preserve">    武装警察部队(项)</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</si>
  <si>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</si>
  <si>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</si>
  <si>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</si>
  <si>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</si>
  <si>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</si>
  <si>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</si>
  <si>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</si>
  <si>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</si>
  <si>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</si>
  <si>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</si>
  <si>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</si>
  <si>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</si>
  <si>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</si>
  <si>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</si>
  <si>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</si>
  <si>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</si>
  <si>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</si>
  <si>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</si>
  <si>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</si>
  <si>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</si>
  <si>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</si>
  <si>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</si>
  <si>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</si>
  <si>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</si>
  <si>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</si>
  <si>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</si>
  <si>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</si>
  <si>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</si>
  <si>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</si>
  <si>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</si>
  <si>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生态环境国际合作及履约</t>
  </si>
  <si>
    <t xml:space="preserve">    生态环境保护行政许可</t>
  </si>
  <si>
    <t xml:space="preserve">    生态环境监测与信息</t>
  </si>
  <si>
    <t xml:space="preserve">    生态环境执法监察</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</si>
  <si>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</si>
  <si>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</si>
  <si>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</si>
  <si>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</si>
  <si>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</si>
  <si>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</si>
  <si>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</si>
  <si>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</si>
  <si>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</si>
  <si>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</si>
  <si>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</si>
  <si>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</si>
  <si>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利息费用补贴支出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</si>
  <si>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</si>
  <si>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</si>
  <si>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</si>
  <si>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</si>
  <si>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</si>
  <si>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其他自然资源事务支出</t>
  </si>
  <si>
    <t xml:space="preserve">  其他自然资源海洋气象等支出(款)</t>
  </si>
  <si>
    <t xml:space="preserve">    其他自然资源海洋气象等支出(项)</t>
  </si>
  <si>
    <t xml:space="preserve">    石油储备</t>
  </si>
  <si>
    <t xml:space="preserve">    其他能源储备支出</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</si>
  <si>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</si>
  <si>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</si>
  <si>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</si>
  <si>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</si>
  <si>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</si>
  <si>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</si>
  <si>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</si>
  <si>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</si>
  <si>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</si>
  <si>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</si>
  <si>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</si>
  <si>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</si>
  <si>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</si>
  <si>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</si>
  <si>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</si>
  <si>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</si>
  <si>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</si>
  <si>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</si>
  <si>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</si>
  <si>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</si>
  <si>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</si>
  <si>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</si>
  <si>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</si>
  <si>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决算数为     预算数的%</t>
  </si>
  <si>
    <t xml:space="preserve">  国家电影事业发展专项资金安排的支出</t>
  </si>
  <si>
    <t xml:space="preserve">    资助影院建设</t>
  </si>
  <si>
    <t xml:space="preserve">    资助少数民族语电影译制</t>
  </si>
  <si>
    <t xml:space="preserve">  国家电影事业发展专项资金对应专项债务收入安排的支出</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</si>
  <si>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</si>
  <si>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</si>
  <si>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</si>
  <si>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</si>
  <si>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</si>
  <si>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</si>
  <si>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</si>
  <si>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</si>
  <si>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</si>
  <si>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</si>
  <si>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</si>
  <si>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</si>
  <si>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</si>
  <si>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</si>
  <si>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</si>
  <si>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</si>
  <si>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</si>
  <si>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</si>
  <si>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</si>
  <si>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</si>
  <si>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</si>
  <si>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</si>
  <si>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</si>
  <si>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</si>
  <si>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</si>
  <si>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</si>
  <si>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</si>
  <si>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</si>
  <si>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</si>
  <si>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</si>
  <si>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</si>
  <si>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</si>
  <si>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</si>
  <si>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国家重大水利工程建设基金安排的支出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</si>
  <si>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</si>
  <si>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</si>
  <si>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</si>
  <si>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</si>
  <si>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</si>
  <si>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</si>
  <si>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</si>
  <si>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</si>
  <si>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</si>
  <si>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</si>
  <si>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</si>
  <si>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</si>
  <si>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</si>
  <si>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</si>
  <si>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</si>
  <si>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</si>
  <si>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</si>
  <si>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</si>
  <si>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</si>
  <si>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</si>
  <si>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</si>
  <si>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</si>
  <si>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</si>
  <si>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</si>
  <si>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</si>
  <si>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</si>
  <si>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</si>
  <si>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</si>
  <si>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彩票公益金安排的支出</t>
  </si>
  <si>
    <t xml:space="preserve">    棚户区改造专项债券付息支出</t>
  </si>
  <si>
    <t xml:space="preserve">    棚户区改造专项债券发行费用支出</t>
  </si>
  <si>
    <t xml:space="preserve">    其中：社会保险待遇支出</t>
  </si>
  <si>
    <t xml:space="preserve"> 惠安民爆物品专营有限公司</t>
  </si>
  <si>
    <t xml:space="preserve"> 福建省惠安县对外加工装配公司利润收入</t>
  </si>
  <si>
    <t xml:space="preserve"> 福建省惠安县进出口公司利润收入</t>
  </si>
  <si>
    <t xml:space="preserve"> 惠安县城乡供水有限责任公司利润收入</t>
  </si>
  <si>
    <t xml:space="preserve"> 惠安县剑盾保安服务公司利润收入</t>
  </si>
  <si>
    <r>
      <t xml:space="preserve">上年 </t>
    </r>
    <r>
      <rPr>
        <b/>
        <sz val="11"/>
        <rFont val="宋体"/>
        <family val="0"/>
      </rPr>
      <t xml:space="preserve">     </t>
    </r>
    <r>
      <rPr>
        <b/>
        <sz val="11"/>
        <rFont val="宋体"/>
        <family val="0"/>
      </rPr>
      <t>决算数</t>
    </r>
  </si>
  <si>
    <t>表1</t>
  </si>
  <si>
    <t>表2</t>
  </si>
  <si>
    <t>表3</t>
  </si>
  <si>
    <t>表4</t>
  </si>
  <si>
    <t>表5</t>
  </si>
  <si>
    <t>表6</t>
  </si>
  <si>
    <t>表7</t>
  </si>
  <si>
    <t>表8</t>
  </si>
  <si>
    <t>表9</t>
  </si>
  <si>
    <t>表10</t>
  </si>
  <si>
    <t>表11</t>
  </si>
  <si>
    <t>表12</t>
  </si>
  <si>
    <t>表13</t>
  </si>
  <si>
    <t>表14</t>
  </si>
  <si>
    <t>表15</t>
  </si>
  <si>
    <t>表16</t>
  </si>
  <si>
    <t>表17</t>
  </si>
  <si>
    <t>表18</t>
  </si>
  <si>
    <t>表19</t>
  </si>
  <si>
    <t>表20</t>
  </si>
  <si>
    <t>表21</t>
  </si>
  <si>
    <t>表22</t>
  </si>
  <si>
    <t>表23</t>
  </si>
  <si>
    <t>表24</t>
  </si>
  <si>
    <t>表25</t>
  </si>
  <si>
    <t>表26</t>
  </si>
  <si>
    <t>表1</t>
  </si>
  <si>
    <t>表2</t>
  </si>
  <si>
    <t>表3</t>
  </si>
  <si>
    <t>表4</t>
  </si>
  <si>
    <r>
      <t>表</t>
    </r>
    <r>
      <rPr>
        <sz val="10"/>
        <rFont val="Arial"/>
        <family val="2"/>
      </rPr>
      <t>9</t>
    </r>
  </si>
  <si>
    <t>表10</t>
  </si>
  <si>
    <t>表11</t>
  </si>
  <si>
    <t>表12</t>
  </si>
  <si>
    <t>表13</t>
  </si>
  <si>
    <r>
      <t>表</t>
    </r>
    <r>
      <rPr>
        <sz val="12"/>
        <rFont val="宋体"/>
        <family val="0"/>
      </rPr>
      <t>14</t>
    </r>
  </si>
  <si>
    <t>表15</t>
  </si>
  <si>
    <t>表16</t>
  </si>
  <si>
    <r>
      <t>表</t>
    </r>
    <r>
      <rPr>
        <sz val="12"/>
        <rFont val="宋体"/>
        <family val="0"/>
      </rPr>
      <t>17</t>
    </r>
  </si>
  <si>
    <t>表18</t>
  </si>
  <si>
    <t>表19</t>
  </si>
  <si>
    <t>表20</t>
  </si>
  <si>
    <t>表21</t>
  </si>
  <si>
    <t>表22</t>
  </si>
  <si>
    <t>政府债务限额</t>
  </si>
  <si>
    <t>金额</t>
  </si>
  <si>
    <t>预算数</t>
  </si>
  <si>
    <t>预算数</t>
  </si>
  <si>
    <t>七、资源勘探信息等支出</t>
  </si>
  <si>
    <t>八、其他支出</t>
  </si>
  <si>
    <t>九、债务付息支出</t>
  </si>
  <si>
    <t>十、债务发行费用支出</t>
  </si>
  <si>
    <t>2021年度惠安县政府决算公开目录</t>
  </si>
  <si>
    <t>2021年度一般公共预算收入决算表</t>
  </si>
  <si>
    <t>2021年度一般公共预算支出决算表</t>
  </si>
  <si>
    <t>2021年度本级一般公共预算收入决算表</t>
  </si>
  <si>
    <t>2021年度本级一般公共预算支出决算表</t>
  </si>
  <si>
    <t>2021年度本级一般公共预算支出决算功能分类明细表</t>
  </si>
  <si>
    <t>2021年度本级一般公共预算支出经济分类决算表</t>
  </si>
  <si>
    <t>2021年度本级一般公共预算基本支出经济分类决算表</t>
  </si>
  <si>
    <t>2021年度本级一般公共预算对下税收返还和转移支付决算表</t>
  </si>
  <si>
    <t>2021年度本级一般公共预算“三公”经费支出决算情况表</t>
  </si>
  <si>
    <t>2021年度政府性基金预算收入决算表</t>
  </si>
  <si>
    <t>2021年度政府性基金预算支出决算表</t>
  </si>
  <si>
    <t>2021年度本级政府性基金预算收入决算表</t>
  </si>
  <si>
    <t>2021年度本级政府性基金预算支出决算表</t>
  </si>
  <si>
    <t>2021年度本级政府性基金对下转移支付决算表</t>
  </si>
  <si>
    <t>2021年度国有资本经营预算收入决算表</t>
  </si>
  <si>
    <t>2021年度国有资本经营预算支出决算表</t>
  </si>
  <si>
    <t>2021年度本级国有资本经营预算收入决算表</t>
  </si>
  <si>
    <t>2021年度本级国有资本经营预算支出决算表</t>
  </si>
  <si>
    <t>2021年度社会保险基金预算收入决算表</t>
  </si>
  <si>
    <t>2021年度社会保险基金预算支出决算表</t>
  </si>
  <si>
    <t>2021年度本级社会保险基金预算收入决算表</t>
  </si>
  <si>
    <t>2021年度本级社会保险基金预算支出决算表</t>
  </si>
  <si>
    <t>2021年度政府一般债务余额和限额情况表</t>
  </si>
  <si>
    <t>2021年度本级政府一般债务余额和限额情况表</t>
  </si>
  <si>
    <t>2021年度政府专项债务余额和限额情况表</t>
  </si>
  <si>
    <t>2021年度本级政府专项债务余额和限额情况表</t>
  </si>
  <si>
    <t>2021年度一般公共预算收入决算表</t>
  </si>
  <si>
    <r>
      <t>2021</t>
    </r>
    <r>
      <rPr>
        <sz val="16"/>
        <rFont val="方正小标宋_GBK"/>
        <family val="0"/>
      </rPr>
      <t>年度一般公共预算支出决算表</t>
    </r>
  </si>
  <si>
    <t>预算数</t>
  </si>
  <si>
    <t>2021年度本级一般公共预算收入决算表</t>
  </si>
  <si>
    <r>
      <t>2021</t>
    </r>
    <r>
      <rPr>
        <sz val="16"/>
        <rFont val="方正小标宋_GBK"/>
        <family val="0"/>
      </rPr>
      <t>年度本级一般公共预算支出决算表</t>
    </r>
  </si>
  <si>
    <t xml:space="preserve">    专项业务及机关事务管理</t>
  </si>
  <si>
    <t xml:space="preserve">    税收业务</t>
  </si>
  <si>
    <t xml:space="preserve">    巡视工作</t>
  </si>
  <si>
    <t xml:space="preserve">    知识产权战略和规划</t>
  </si>
  <si>
    <t xml:space="preserve">    国际合作与交流</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</si>
  <si>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</si>
  <si>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</si>
  <si>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</si>
  <si>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</si>
  <si>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</si>
  <si>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</si>
  <si>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</si>
  <si>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</si>
  <si>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</si>
  <si>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</si>
  <si>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律师管理</t>
  </si>
  <si>
    <t xml:space="preserve">    公共法律服务</t>
  </si>
  <si>
    <t xml:space="preserve">    国家司法救助支出</t>
  </si>
  <si>
    <t xml:space="preserve">    中等职业教育</t>
  </si>
  <si>
    <t xml:space="preserve">    实验室及相关设施</t>
  </si>
  <si>
    <t xml:space="preserve">    科技人才队伍建设</t>
  </si>
  <si>
    <t xml:space="preserve">    共性技术研究与开发</t>
  </si>
  <si>
    <t xml:space="preserve">    其他科技重大项目</t>
  </si>
  <si>
    <t xml:space="preserve">    文化和旅游管理事务</t>
  </si>
  <si>
    <t xml:space="preserve">    监测监管</t>
  </si>
  <si>
    <t xml:space="preserve">    传输发射</t>
  </si>
  <si>
    <t xml:space="preserve">    广播电视事务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</si>
  <si>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</si>
  <si>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</si>
  <si>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</si>
  <si>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</si>
  <si>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</si>
  <si>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</si>
  <si>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对机关事业单位职业年金的补助</t>
  </si>
  <si>
    <t xml:space="preserve">    其他行政事业单位养老支出</t>
  </si>
  <si>
    <t xml:space="preserve">    促进创业补贴</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</si>
  <si>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</si>
  <si>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</si>
  <si>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</si>
  <si>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</si>
  <si>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</si>
  <si>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</si>
  <si>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</si>
  <si>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</si>
  <si>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土壤</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</si>
  <si>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</si>
  <si>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</si>
  <si>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</si>
  <si>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</si>
  <si>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</si>
  <si>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</si>
  <si>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</si>
  <si>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</si>
  <si>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</si>
  <si>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</si>
  <si>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</si>
  <si>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</si>
  <si>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</si>
  <si>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 xml:space="preserve">    对村级公益事业建设的补助</t>
  </si>
  <si>
    <t>资源勘探工业信息等支出</t>
  </si>
  <si>
    <t xml:space="preserve">    无线电及信息通信监管</t>
  </si>
  <si>
    <t xml:space="preserve">    工程建设及运行维护</t>
  </si>
  <si>
    <t xml:space="preserve">    产业发展</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</si>
  <si>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</si>
  <si>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</si>
  <si>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</si>
  <si>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</si>
  <si>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</si>
  <si>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</si>
  <si>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</si>
  <si>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</si>
  <si>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</si>
  <si>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</si>
  <si>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</si>
  <si>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</si>
  <si>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</si>
  <si>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</si>
  <si>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</si>
  <si>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粮油物资事务</t>
  </si>
  <si>
    <t xml:space="preserve">    财务和审计支出</t>
  </si>
  <si>
    <t xml:space="preserve">    信息统计</t>
  </si>
  <si>
    <t xml:space="preserve">    设施建设</t>
  </si>
  <si>
    <t xml:space="preserve">    设施安全</t>
  </si>
  <si>
    <t xml:space="preserve">    物资保管保养</t>
  </si>
  <si>
    <t xml:space="preserve">    其他粮油物资事务支出</t>
  </si>
  <si>
    <t xml:space="preserve">    成品油储备</t>
  </si>
  <si>
    <t xml:space="preserve">    应急物资储备</t>
  </si>
  <si>
    <t xml:space="preserve">    其他自然灾害救灾及恢复重建支出</t>
  </si>
  <si>
    <t xml:space="preserve">  其他灾害防治及应急管理支出(款)</t>
  </si>
  <si>
    <t xml:space="preserve">    其他灾害防治及应急管理支出(项)</t>
  </si>
  <si>
    <t>表5</t>
  </si>
  <si>
    <t>2021年度本级一般公共预算支出决算功能分类明细表</t>
  </si>
  <si>
    <t>科目名称</t>
  </si>
  <si>
    <t>决算数为         上年决算数的%</t>
  </si>
  <si>
    <r>
      <t xml:space="preserve">决算数 </t>
    </r>
    <r>
      <rPr>
        <b/>
        <sz val="11"/>
        <rFont val="宋体"/>
        <family val="0"/>
      </rPr>
      <t xml:space="preserve">        </t>
    </r>
    <r>
      <rPr>
        <b/>
        <sz val="11"/>
        <rFont val="宋体"/>
        <family val="0"/>
      </rPr>
      <t>为预算数的%</t>
    </r>
  </si>
  <si>
    <t>表6</t>
  </si>
  <si>
    <t>2021年度本级一般公共预算支出经济分类决算表</t>
  </si>
  <si>
    <t>十二、预备费及预留</t>
  </si>
  <si>
    <t>十三、其他支出</t>
  </si>
  <si>
    <t>决算数          为预算数的%</t>
  </si>
  <si>
    <t>表7</t>
  </si>
  <si>
    <t>2021年度本级一般公共预算基本支出经济分类决算表</t>
  </si>
  <si>
    <r>
      <t>表</t>
    </r>
    <r>
      <rPr>
        <sz val="12"/>
        <rFont val="宋体"/>
        <family val="0"/>
      </rPr>
      <t>8</t>
    </r>
  </si>
  <si>
    <t>2021年度本级一般公共预算对下税收返还和转移支付决算表</t>
  </si>
  <si>
    <t>2021年度本级一般公共预算“三公”经费支出决算情况表</t>
  </si>
  <si>
    <r>
      <t>2021</t>
    </r>
    <r>
      <rPr>
        <sz val="16"/>
        <rFont val="方正小标宋_GBK"/>
        <family val="0"/>
      </rPr>
      <t>年度政府性基金预算收入决算表</t>
    </r>
  </si>
  <si>
    <r>
      <t>2021</t>
    </r>
    <r>
      <rPr>
        <sz val="16"/>
        <rFont val="方正小标宋_GBK"/>
        <family val="0"/>
      </rPr>
      <t>年度政府性基金预算支出决算表</t>
    </r>
  </si>
  <si>
    <t>十一、抗疫特别国债安排的支出</t>
  </si>
  <si>
    <t>调整预算数</t>
  </si>
  <si>
    <t>调整预算数</t>
  </si>
  <si>
    <r>
      <t>2021</t>
    </r>
    <r>
      <rPr>
        <sz val="16"/>
        <rFont val="方正小标宋_GBK"/>
        <family val="0"/>
      </rPr>
      <t>年度本级政府性基金预算收入决算表</t>
    </r>
  </si>
  <si>
    <t>2021年度本级政府性基金预算支出决算表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</si>
  <si>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</si>
  <si>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</si>
  <si>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</si>
  <si>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</si>
  <si>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</si>
  <si>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</si>
  <si>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</si>
  <si>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</si>
  <si>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</si>
  <si>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</si>
  <si>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</si>
  <si>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</si>
  <si>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</si>
  <si>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</si>
  <si>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</si>
  <si>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</si>
  <si>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</si>
  <si>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</si>
  <si>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</si>
  <si>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</si>
  <si>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</si>
  <si>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</si>
  <si>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</si>
  <si>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</si>
  <si>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</si>
  <si>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</si>
  <si>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</si>
  <si>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</si>
  <si>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</si>
  <si>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</si>
  <si>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</si>
  <si>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</si>
  <si>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</si>
  <si>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</si>
  <si>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</si>
  <si>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本年支出小计</t>
  </si>
  <si>
    <r>
      <t>2021</t>
    </r>
    <r>
      <rPr>
        <sz val="16"/>
        <rFont val="方正小标宋_GBK"/>
        <family val="0"/>
      </rPr>
      <t>年度本级政府性基金对下转移支付决算表</t>
    </r>
  </si>
  <si>
    <r>
      <t>2021</t>
    </r>
    <r>
      <rPr>
        <sz val="16"/>
        <rFont val="方正小标宋_GBK"/>
        <family val="0"/>
      </rPr>
      <t>年度国有资本经营预算收入决算表</t>
    </r>
  </si>
  <si>
    <r>
      <t>2021</t>
    </r>
    <r>
      <rPr>
        <sz val="16"/>
        <rFont val="方正小标宋_GBK"/>
        <family val="0"/>
      </rPr>
      <t>年度国有资本经营预算支出决算表</t>
    </r>
  </si>
  <si>
    <r>
      <t>2021</t>
    </r>
    <r>
      <rPr>
        <sz val="16"/>
        <rFont val="方正小标宋_GBK"/>
        <family val="0"/>
      </rPr>
      <t>年度本级国有资本经营预算收入决算表</t>
    </r>
  </si>
  <si>
    <t>2021年度本级国有资本经营预算支出决算表</t>
  </si>
  <si>
    <t>2021年度社会保险基金预算收入决算表</t>
  </si>
  <si>
    <t>2021年度社会保险基金预算支出决算表</t>
  </si>
  <si>
    <t>2021年度本级社会保险基金预算收入决算表</t>
  </si>
  <si>
    <t>2021年度本级社会保险基金预算支出决算表</t>
  </si>
  <si>
    <t>表23</t>
  </si>
  <si>
    <t>政府债务余额</t>
  </si>
  <si>
    <t>备注：在公开年度政府预算时，公开上年末债务余额和限额情况；在本级人大常委会通过本级预算调整方案（增加债务限额）后，公开本级债务限额情况；在公开年度政府决算时，公开本年债务余额和限额情况。</t>
  </si>
  <si>
    <t>2021年度政府一般债务余额和限额情况表</t>
  </si>
  <si>
    <t>1. 2020年末一般债务余额</t>
  </si>
  <si>
    <t>2. 2021年新增一般债务额</t>
  </si>
  <si>
    <t>3. 2021年偿还一般债务本金</t>
  </si>
  <si>
    <t>4. 2021年末一般债务余额</t>
  </si>
  <si>
    <t>1．2020年一般债务限额</t>
  </si>
  <si>
    <t>2．2021年新增一般债务限额</t>
  </si>
  <si>
    <t>3．2021年一般债务限额</t>
  </si>
  <si>
    <t>表24</t>
  </si>
  <si>
    <t>2021年度本级政府一般债务余额和限额情况表</t>
  </si>
  <si>
    <t>1. 2020年末一般债务余额</t>
  </si>
  <si>
    <t>3. 2021年偿还一般债务本金</t>
  </si>
  <si>
    <t>1．2020年一般债务限额</t>
  </si>
  <si>
    <t>表25</t>
  </si>
  <si>
    <t>2021年度政府专项债务余额和限额情况表</t>
  </si>
  <si>
    <t>1. 2020年末专项债务余额</t>
  </si>
  <si>
    <t>2. 2021年新增专项债务额</t>
  </si>
  <si>
    <t>3. 2021年偿还专项债务本金</t>
  </si>
  <si>
    <t>4. 2021年末专项债务余额</t>
  </si>
  <si>
    <t>1．2020年专项债务限额</t>
  </si>
  <si>
    <t>2．2021年新增专项债务限额</t>
  </si>
  <si>
    <t>3．2021年专项债务限额</t>
  </si>
  <si>
    <t>表26</t>
  </si>
  <si>
    <t>2021年度本级政府专项债务余额和限额情况表</t>
  </si>
  <si>
    <t>3. 2021年偿还专项债务本金</t>
  </si>
  <si>
    <t>4. 2021年末专项债务余额</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</si>
  <si>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</si>
  <si>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2021年使用一般公共预算拨款安排的“三公”经费决算数为761.30万元，比年初预算的1209.89万元下降37.08%。其中：因公出国（境）经费0.27万元，比年初预算的3.27万元下降91.74%。预决算差异主要原因是加强因公出国(境)管理工作的统一领导,按照“任务明确、按需派遣”的原则，根据工作需要统筹安排年度因公出国（境）计划，严格执行年度计划报销、审核制度。公务接待费152.63万元，比年初预算的379.34万元下降59.76%，预决算差异主要原因是坚持节约简朴的原则，严禁奢侈浪费，严格控制公务接待费支出，努力压缩公务性经费开支。2021年累计国内公务接待批次958个，国内公务接待人次10763人。其中：外事接待批次0个，外事接待人次0人；公务用车购置经费118.95万元，比年初预算的147.50万元下降19.36%，2021年公务用车购置5辆, 预决算差异主要原因是严格执行中央“八项规定”有关要求,厉行勤俭节约,严格控制经费支出。公务用车运行经费489.45万元，比年初预算的679.77万元下降28%，预决算差异主要原因是加强公务用车使用管理办法，建立健全公务车使用管理制度。截至2021年12月31日，公务用车保有量为319辆。</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</si>
</sst>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_ "/>
    <numFmt numFmtId="186" formatCode="#,##0.00_ "/>
    <numFmt numFmtId="187" formatCode="0.0"/>
    <numFmt numFmtId="188" formatCode="0.0%"/>
    <numFmt numFmtId="189" formatCode="#,##0_ ;[Red]\-#,##0\ "/>
    <numFmt numFmtId="190" formatCode="#,##0_ "/>
    <numFmt numFmtId="191" formatCode="#,##0_);[Red]\(#,##0\)"/>
    <numFmt numFmtId="192" formatCode="0.00_ ;[Red]\-0.00\ "/>
    <numFmt numFmtId="193" formatCode="0.000000_ "/>
    <numFmt numFmtId="194" formatCode="0.00000_ "/>
    <numFmt numFmtId="195" formatCode="0.0000_ "/>
    <numFmt numFmtId="196" formatCode="0.000_ "/>
    <numFmt numFmtId="197" formatCode="0.00_ "/>
    <numFmt numFmtId="198" formatCode="#,##0.0_ ;[Red]\-#,##0.0\ "/>
    <numFmt numFmtId="199" formatCode="#,##0.0"/>
  </numFmts>
  <fonts count="82">
    <font>
      <sz val="10"/>
      <name val="Arial"/>
      <family val="2"/>
    </font>
    <font>
      <sz val="12"/>
      <name val="宋体"/>
      <family val="0"/>
    </font>
    <font>
      <sz val="9"/>
      <name val="宋体"/>
      <family val="0"/>
    </font>
    <font>
      <sz val="12"/>
      <name val="黑体"/>
      <family val="3"/>
    </font>
    <font>
      <b/>
      <sz val="12"/>
      <name val="宋体"/>
      <family val="0"/>
    </font>
    <font>
      <sz val="18"/>
      <name val="方正小标宋_GBK"/>
      <family val="0"/>
    </font>
    <font>
      <sz val="11"/>
      <color indexed="8"/>
      <name val="宋体"/>
      <family val="0"/>
    </font>
    <font>
      <b/>
      <sz val="11"/>
      <color indexed="8"/>
      <name val="宋体"/>
      <family val="0"/>
    </font>
    <font>
      <sz val="16"/>
      <name val="方正小标宋_GBK"/>
      <family val="0"/>
    </font>
    <font>
      <sz val="11"/>
      <name val="黑体"/>
      <family val="3"/>
    </font>
    <font>
      <b/>
      <sz val="11"/>
      <name val="宋体"/>
      <family val="0"/>
    </font>
    <font>
      <b/>
      <sz val="12"/>
      <name val="黑体"/>
      <family val="3"/>
    </font>
    <font>
      <sz val="11"/>
      <name val="宋体"/>
      <family val="0"/>
    </font>
    <font>
      <sz val="18"/>
      <name val="黑体"/>
      <family val="3"/>
    </font>
    <font>
      <b/>
      <sz val="10"/>
      <name val="宋体"/>
      <family val="0"/>
    </font>
    <font>
      <sz val="10"/>
      <name val="宋体"/>
      <family val="0"/>
    </font>
    <font>
      <sz val="10"/>
      <color indexed="8"/>
      <name val="Arial"/>
      <family val="2"/>
    </font>
    <font>
      <sz val="9"/>
      <color indexed="8"/>
      <name val="宋体"/>
      <family val="0"/>
    </font>
    <font>
      <sz val="11"/>
      <name val="华文楷体"/>
      <family val="0"/>
    </font>
    <font>
      <sz val="11"/>
      <name val="楷体"/>
      <family val="3"/>
    </font>
    <font>
      <sz val="16"/>
      <color indexed="8"/>
      <name val="方正小标宋_GBK"/>
      <family val="0"/>
    </font>
    <font>
      <sz val="12"/>
      <color indexed="8"/>
      <name val="宋体"/>
      <family val="0"/>
    </font>
    <font>
      <sz val="10"/>
      <name val="黑体"/>
      <family val="3"/>
    </font>
    <font>
      <b/>
      <sz val="11"/>
      <name val="黑体"/>
      <family val="3"/>
    </font>
    <font>
      <sz val="12"/>
      <name val="华文楷体"/>
      <family val="0"/>
    </font>
    <font>
      <b/>
      <sz val="9"/>
      <name val="宋体"/>
      <family val="0"/>
    </font>
    <font>
      <sz val="18"/>
      <color indexed="8"/>
      <name val="黑体"/>
      <family val="3"/>
    </font>
    <font>
      <sz val="11"/>
      <color indexed="8"/>
      <name val="黑体"/>
      <family val="3"/>
    </font>
    <font>
      <sz val="14"/>
      <name val="宋体"/>
      <family val="0"/>
    </font>
    <font>
      <sz val="11"/>
      <color indexed="8"/>
      <name val="Times New Roman"/>
      <family val="1"/>
    </font>
    <font>
      <b/>
      <sz val="18"/>
      <name val="宋体"/>
      <family val="0"/>
    </font>
    <font>
      <sz val="12"/>
      <color indexed="63"/>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楷体"/>
      <family val="3"/>
    </font>
    <font>
      <sz val="11"/>
      <color indexed="63"/>
      <name val="宋体"/>
      <family val="0"/>
    </font>
    <font>
      <sz val="11"/>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1"/>
      <color indexed="8"/>
      <name val="Calibri"/>
      <family val="0"/>
    </font>
    <font>
      <b/>
      <sz val="11"/>
      <color indexed="8"/>
      <name val="Calibri"/>
      <family val="0"/>
    </font>
    <font>
      <sz val="11"/>
      <color theme="1"/>
      <name val="楷体"/>
      <family val="3"/>
    </font>
    <font>
      <sz val="11"/>
      <name val="Calibri"/>
      <family val="0"/>
    </font>
    <font>
      <b/>
      <sz val="11"/>
      <name val="Calibri"/>
      <family val="0"/>
    </font>
    <font>
      <b/>
      <sz val="11"/>
      <name val="Cambria"/>
      <family val="0"/>
    </font>
    <font>
      <sz val="11"/>
      <name val="Cambria"/>
      <family val="0"/>
    </font>
    <font>
      <sz val="12"/>
      <name val="Cambria"/>
      <family val="0"/>
    </font>
    <font>
      <sz val="12"/>
      <color theme="1"/>
      <name val="Calibri"/>
      <family val="0"/>
    </font>
    <font>
      <sz val="11"/>
      <color theme="1" tint="0.15000000596046448"/>
      <name val="宋体"/>
      <family val="0"/>
    </font>
    <font>
      <sz val="11"/>
      <color theme="1"/>
      <name val="Arial"/>
      <family val="2"/>
    </font>
    <font>
      <sz val="11"/>
      <color theme="1"/>
      <name val="宋体"/>
      <family val="0"/>
    </font>
    <font>
      <b/>
      <sz val="12"/>
      <name val="Calibri"/>
      <family val="0"/>
    </font>
    <font>
      <sz val="16"/>
      <color theme="1"/>
      <name val="方正小标宋_GBK"/>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mediumGray">
        <fgColor indexed="9"/>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style="thin"/>
      <right style="thin"/>
      <top/>
      <bottom style="thin"/>
    </border>
    <border>
      <left/>
      <right/>
      <top/>
      <bottom style="thin"/>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border>
    <border>
      <left style="thin"/>
      <right/>
      <top/>
      <bottom style="thin"/>
    </border>
    <border>
      <left style="thin"/>
      <right/>
      <top style="thin"/>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6" fillId="0" borderId="0">
      <alignment vertical="center"/>
      <protection/>
    </xf>
    <xf numFmtId="0" fontId="50" fillId="0" borderId="0">
      <alignment/>
      <protection/>
    </xf>
    <xf numFmtId="0" fontId="16"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7" fillId="0" borderId="0">
      <alignment vertical="center"/>
      <protection/>
    </xf>
    <xf numFmtId="0" fontId="5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50" fillId="0" borderId="0">
      <alignment vertical="center"/>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57" fillId="21" borderId="0" applyNumberFormat="0" applyBorder="0" applyAlignment="0" applyProtection="0"/>
    <xf numFmtId="0" fontId="5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9" fillId="22" borderId="5" applyNumberFormat="0" applyAlignment="0" applyProtection="0"/>
    <xf numFmtId="0" fontId="60" fillId="23"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18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0" fillId="0" borderId="0" applyFont="0" applyFill="0" applyBorder="0" applyAlignment="0" applyProtection="0"/>
    <xf numFmtId="0" fontId="64" fillId="24" borderId="0" applyNumberFormat="0" applyBorder="0" applyAlignment="0" applyProtection="0"/>
    <xf numFmtId="0" fontId="65" fillId="22" borderId="8" applyNumberFormat="0" applyAlignment="0" applyProtection="0"/>
    <xf numFmtId="0" fontId="66" fillId="25" borderId="5" applyNumberFormat="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0" fillId="32" borderId="9" applyNumberFormat="0" applyFont="0" applyAlignment="0" applyProtection="0"/>
  </cellStyleXfs>
  <cellXfs count="384">
    <xf numFmtId="0" fontId="0" fillId="0" borderId="0" xfId="0" applyAlignment="1">
      <alignment/>
    </xf>
    <xf numFmtId="0" fontId="3" fillId="0" borderId="0" xfId="81" applyFont="1" applyAlignment="1">
      <alignment vertical="top"/>
      <protection/>
    </xf>
    <xf numFmtId="0" fontId="3" fillId="0" borderId="0" xfId="59" applyFont="1">
      <alignment vertical="center"/>
      <protection/>
    </xf>
    <xf numFmtId="0" fontId="9" fillId="0" borderId="0" xfId="59" applyFont="1" applyAlignment="1">
      <alignment vertical="center"/>
      <protection/>
    </xf>
    <xf numFmtId="184" fontId="3" fillId="0" borderId="0" xfId="59" applyNumberFormat="1" applyFont="1">
      <alignment vertical="center"/>
      <protection/>
    </xf>
    <xf numFmtId="184" fontId="67" fillId="0" borderId="0" xfId="59" applyNumberFormat="1" applyFont="1" applyAlignment="1">
      <alignment horizontal="right" vertical="center"/>
      <protection/>
    </xf>
    <xf numFmtId="185" fontId="10" fillId="0" borderId="10" xfId="59" applyNumberFormat="1" applyFont="1" applyBorder="1" applyAlignment="1" applyProtection="1">
      <alignment horizontal="center" vertical="center"/>
      <protection locked="0"/>
    </xf>
    <xf numFmtId="0" fontId="10" fillId="0" borderId="10" xfId="59" applyFont="1" applyBorder="1" applyAlignment="1">
      <alignment horizontal="center" vertical="center" wrapText="1"/>
      <protection/>
    </xf>
    <xf numFmtId="0" fontId="10" fillId="0" borderId="10" xfId="59" applyFont="1" applyBorder="1" applyAlignment="1">
      <alignment horizontal="center" vertical="center"/>
      <protection/>
    </xf>
    <xf numFmtId="185" fontId="10" fillId="0" borderId="10" xfId="59" applyNumberFormat="1" applyFont="1" applyBorder="1" applyProtection="1">
      <alignment vertical="center"/>
      <protection locked="0"/>
    </xf>
    <xf numFmtId="0" fontId="10" fillId="0" borderId="10" xfId="100" applyNumberFormat="1" applyFont="1" applyBorder="1" applyAlignment="1" applyProtection="1">
      <alignment vertical="center"/>
      <protection locked="0"/>
    </xf>
    <xf numFmtId="185" fontId="10" fillId="0" borderId="10" xfId="52" applyNumberFormat="1" applyFont="1" applyBorder="1">
      <alignment vertical="center"/>
      <protection/>
    </xf>
    <xf numFmtId="0" fontId="11" fillId="0" borderId="0" xfId="59" applyFont="1">
      <alignment vertical="center"/>
      <protection/>
    </xf>
    <xf numFmtId="185" fontId="12" fillId="0" borderId="10" xfId="59" applyNumberFormat="1" applyFont="1" applyBorder="1" applyProtection="1">
      <alignment vertical="center"/>
      <protection locked="0"/>
    </xf>
    <xf numFmtId="0" fontId="12" fillId="0" borderId="10" xfId="100" applyNumberFormat="1" applyFont="1" applyBorder="1" applyAlignment="1" applyProtection="1">
      <alignment vertical="center"/>
      <protection locked="0"/>
    </xf>
    <xf numFmtId="185" fontId="12" fillId="0" borderId="10" xfId="52" applyNumberFormat="1" applyFont="1" applyBorder="1">
      <alignment vertical="center"/>
      <protection/>
    </xf>
    <xf numFmtId="185" fontId="10" fillId="0" borderId="10" xfId="59" applyNumberFormat="1" applyFont="1" applyBorder="1">
      <alignment vertical="center"/>
      <protection/>
    </xf>
    <xf numFmtId="185" fontId="12" fillId="0" borderId="10" xfId="59" applyNumberFormat="1" applyFont="1" applyBorder="1">
      <alignment vertical="center"/>
      <protection/>
    </xf>
    <xf numFmtId="185" fontId="12" fillId="33" borderId="10" xfId="59" applyNumberFormat="1" applyFont="1" applyFill="1" applyBorder="1" applyProtection="1">
      <alignment vertical="center"/>
      <protection locked="0"/>
    </xf>
    <xf numFmtId="0" fontId="12" fillId="33" borderId="10" xfId="100" applyNumberFormat="1" applyFont="1" applyFill="1" applyBorder="1" applyAlignment="1" applyProtection="1">
      <alignment vertical="center"/>
      <protection locked="0"/>
    </xf>
    <xf numFmtId="185" fontId="12" fillId="33" borderId="10" xfId="59" applyNumberFormat="1" applyFont="1" applyFill="1" applyBorder="1">
      <alignment vertical="center"/>
      <protection/>
    </xf>
    <xf numFmtId="0" fontId="3" fillId="33" borderId="0" xfId="59" applyFont="1" applyFill="1">
      <alignment vertical="center"/>
      <protection/>
    </xf>
    <xf numFmtId="0" fontId="1" fillId="0" borderId="0" xfId="52" applyFont="1" applyFill="1" applyAlignment="1">
      <alignment vertical="center"/>
      <protection/>
    </xf>
    <xf numFmtId="0" fontId="1" fillId="0" borderId="0" xfId="52" applyFont="1">
      <alignment vertical="center"/>
      <protection/>
    </xf>
    <xf numFmtId="0" fontId="13" fillId="0" borderId="0" xfId="52" applyFont="1" applyFill="1" applyAlignment="1">
      <alignment horizontal="center" vertical="center"/>
      <protection/>
    </xf>
    <xf numFmtId="0" fontId="1" fillId="0" borderId="0" xfId="52" applyFont="1" applyAlignment="1">
      <alignment horizontal="right" vertical="center"/>
      <protection/>
    </xf>
    <xf numFmtId="185" fontId="10" fillId="0" borderId="10" xfId="52" applyNumberFormat="1" applyFont="1" applyBorder="1" applyAlignment="1" applyProtection="1">
      <alignment horizontal="center" vertical="center"/>
      <protection locked="0"/>
    </xf>
    <xf numFmtId="0" fontId="10" fillId="0" borderId="10" xfId="52" applyFont="1" applyBorder="1" applyAlignment="1">
      <alignment horizontal="center" vertical="center" wrapText="1"/>
      <protection/>
    </xf>
    <xf numFmtId="0" fontId="10" fillId="0" borderId="10" xfId="52" applyFont="1" applyBorder="1" applyAlignment="1">
      <alignment horizontal="center" vertical="center"/>
      <protection/>
    </xf>
    <xf numFmtId="0" fontId="12" fillId="0" borderId="10" xfId="52" applyFont="1" applyFill="1" applyBorder="1" applyAlignment="1">
      <alignment vertical="center"/>
      <protection/>
    </xf>
    <xf numFmtId="0" fontId="10" fillId="0" borderId="10" xfId="52" applyFont="1" applyFill="1" applyBorder="1" applyAlignment="1">
      <alignment horizontal="center" vertical="center"/>
      <protection/>
    </xf>
    <xf numFmtId="0" fontId="4" fillId="0" borderId="0" xfId="52" applyFont="1">
      <alignment vertical="center"/>
      <protection/>
    </xf>
    <xf numFmtId="0" fontId="10" fillId="0" borderId="10" xfId="52" applyFont="1" applyFill="1" applyBorder="1" applyAlignment="1">
      <alignment vertical="center"/>
      <protection/>
    </xf>
    <xf numFmtId="0" fontId="12" fillId="33" borderId="10" xfId="52" applyFont="1" applyFill="1" applyBorder="1" applyAlignment="1">
      <alignment vertical="center"/>
      <protection/>
    </xf>
    <xf numFmtId="0" fontId="3" fillId="0" borderId="0" xfId="52" applyFont="1">
      <alignment vertical="center"/>
      <protection/>
    </xf>
    <xf numFmtId="185" fontId="3" fillId="0" borderId="0" xfId="52" applyNumberFormat="1" applyFont="1" applyProtection="1">
      <alignment vertical="center"/>
      <protection locked="0"/>
    </xf>
    <xf numFmtId="1" fontId="68" fillId="0" borderId="10" xfId="50" applyNumberFormat="1" applyFont="1" applyBorder="1">
      <alignment vertical="center"/>
      <protection/>
    </xf>
    <xf numFmtId="0" fontId="69" fillId="0" borderId="10" xfId="50" applyFont="1" applyFill="1" applyBorder="1" applyAlignment="1">
      <alignment horizontal="center" vertical="center" wrapText="1"/>
      <protection/>
    </xf>
    <xf numFmtId="0" fontId="1" fillId="0" borderId="0" xfId="46">
      <alignment vertical="center"/>
      <protection/>
    </xf>
    <xf numFmtId="0" fontId="1" fillId="0" borderId="0" xfId="46" applyFont="1" applyAlignment="1">
      <alignment horizontal="center" vertical="center"/>
      <protection/>
    </xf>
    <xf numFmtId="0" fontId="10" fillId="0" borderId="10" xfId="46" applyFont="1" applyBorder="1" applyAlignment="1">
      <alignment horizontal="center" vertical="center" wrapText="1"/>
      <protection/>
    </xf>
    <xf numFmtId="0" fontId="10" fillId="0" borderId="10" xfId="46" applyFont="1" applyBorder="1">
      <alignment vertical="center"/>
      <protection/>
    </xf>
    <xf numFmtId="0" fontId="12" fillId="0" borderId="10" xfId="46" applyFont="1" applyBorder="1">
      <alignment vertical="center"/>
      <protection/>
    </xf>
    <xf numFmtId="0" fontId="12" fillId="0" borderId="10" xfId="46" applyFont="1" applyBorder="1" applyAlignment="1">
      <alignment horizontal="left" vertical="center" indent="1"/>
      <protection/>
    </xf>
    <xf numFmtId="0" fontId="10" fillId="33" borderId="10" xfId="46" applyFont="1" applyFill="1" applyBorder="1">
      <alignment vertical="center"/>
      <protection/>
    </xf>
    <xf numFmtId="0" fontId="12" fillId="33" borderId="10" xfId="46" applyFont="1" applyFill="1" applyBorder="1" applyAlignment="1">
      <alignment horizontal="left" vertical="center" indent="1"/>
      <protection/>
    </xf>
    <xf numFmtId="0" fontId="1" fillId="0" borderId="0" xfId="46" applyAlignment="1">
      <alignment horizontal="center" vertical="center" wrapText="1"/>
      <protection/>
    </xf>
    <xf numFmtId="0" fontId="50" fillId="0" borderId="0" xfId="61">
      <alignment vertical="center"/>
      <protection/>
    </xf>
    <xf numFmtId="0" fontId="50" fillId="0" borderId="0" xfId="61" applyAlignment="1">
      <alignment/>
      <protection/>
    </xf>
    <xf numFmtId="0" fontId="21" fillId="0" borderId="0" xfId="61" applyFont="1" applyBorder="1" applyAlignment="1">
      <alignment horizontal="center"/>
      <protection/>
    </xf>
    <xf numFmtId="0" fontId="6" fillId="0" borderId="0" xfId="61" applyFont="1" applyBorder="1" applyAlignment="1">
      <alignment horizontal="right"/>
      <protection/>
    </xf>
    <xf numFmtId="0" fontId="58" fillId="0" borderId="10" xfId="61" applyFont="1" applyBorder="1" applyAlignment="1">
      <alignment horizontal="center" vertical="center"/>
      <protection/>
    </xf>
    <xf numFmtId="0" fontId="58" fillId="0" borderId="10" xfId="61" applyFont="1" applyBorder="1">
      <alignment vertical="center"/>
      <protection/>
    </xf>
    <xf numFmtId="184" fontId="50" fillId="0" borderId="10" xfId="61" applyNumberFormat="1" applyBorder="1" applyAlignment="1">
      <alignment/>
      <protection/>
    </xf>
    <xf numFmtId="0" fontId="50" fillId="0" borderId="10" xfId="61" applyBorder="1">
      <alignment vertical="center"/>
      <protection/>
    </xf>
    <xf numFmtId="186" fontId="50" fillId="0" borderId="0" xfId="61" applyNumberFormat="1" applyAlignment="1">
      <alignment/>
      <protection/>
    </xf>
    <xf numFmtId="184" fontId="50" fillId="0" borderId="10" xfId="61" applyNumberFormat="1" applyBorder="1">
      <alignment vertical="center"/>
      <protection/>
    </xf>
    <xf numFmtId="0" fontId="70" fillId="0" borderId="11" xfId="61" applyFont="1" applyBorder="1">
      <alignment vertical="center"/>
      <protection/>
    </xf>
    <xf numFmtId="184" fontId="50" fillId="0" borderId="11" xfId="61" applyNumberFormat="1" applyBorder="1" applyAlignment="1">
      <alignment/>
      <protection/>
    </xf>
    <xf numFmtId="0" fontId="9" fillId="0" borderId="0" xfId="80" applyFont="1">
      <alignment/>
      <protection/>
    </xf>
    <xf numFmtId="0" fontId="22" fillId="0" borderId="0" xfId="79" applyFont="1" applyAlignment="1">
      <alignment vertical="center"/>
      <protection/>
    </xf>
    <xf numFmtId="0" fontId="71" fillId="0" borderId="0" xfId="79" applyFont="1" applyAlignment="1">
      <alignment horizontal="right" vertical="center"/>
      <protection/>
    </xf>
    <xf numFmtId="0" fontId="9" fillId="0" borderId="0" xfId="79" applyFont="1" applyAlignment="1">
      <alignment vertical="center"/>
      <protection/>
    </xf>
    <xf numFmtId="0" fontId="72" fillId="0" borderId="10" xfId="65" applyFont="1" applyFill="1" applyBorder="1" applyAlignment="1">
      <alignment horizontal="center" vertical="center" wrapText="1"/>
      <protection/>
    </xf>
    <xf numFmtId="0" fontId="73" fillId="0" borderId="10" xfId="46" applyFont="1" applyBorder="1" applyAlignment="1">
      <alignment horizontal="center" vertical="center" wrapText="1"/>
      <protection/>
    </xf>
    <xf numFmtId="0" fontId="1" fillId="0" borderId="0" xfId="46" applyAlignment="1">
      <alignment vertical="center"/>
      <protection/>
    </xf>
    <xf numFmtId="0" fontId="23" fillId="0" borderId="0" xfId="79" applyFont="1" applyAlignment="1">
      <alignment vertical="center"/>
      <protection/>
    </xf>
    <xf numFmtId="0" fontId="3" fillId="34" borderId="0" xfId="85" applyFont="1" applyFill="1" applyProtection="1">
      <alignment/>
      <protection locked="0"/>
    </xf>
    <xf numFmtId="0" fontId="9" fillId="34" borderId="0" xfId="85" applyFont="1" applyFill="1" applyAlignment="1" applyProtection="1">
      <alignment vertical="top"/>
      <protection locked="0"/>
    </xf>
    <xf numFmtId="0" fontId="71" fillId="34" borderId="0" xfId="85" applyFont="1" applyFill="1" applyAlignment="1" applyProtection="1">
      <alignment horizontal="right" vertical="center"/>
      <protection locked="0"/>
    </xf>
    <xf numFmtId="0" fontId="9" fillId="34" borderId="0" xfId="85" applyFont="1" applyFill="1" applyAlignment="1" applyProtection="1">
      <alignment horizontal="center"/>
      <protection locked="0"/>
    </xf>
    <xf numFmtId="0" fontId="68" fillId="0" borderId="10" xfId="44" applyFont="1" applyBorder="1" applyAlignment="1">
      <alignment vertical="center"/>
      <protection/>
    </xf>
    <xf numFmtId="0" fontId="23" fillId="34" borderId="0" xfId="85" applyFont="1" applyFill="1" applyAlignment="1" applyProtection="1">
      <alignment horizontal="center"/>
      <protection locked="0"/>
    </xf>
    <xf numFmtId="0" fontId="71" fillId="0" borderId="0" xfId="80" applyFont="1" applyAlignment="1">
      <alignment horizontal="right"/>
      <protection/>
    </xf>
    <xf numFmtId="0" fontId="1" fillId="0" borderId="0" xfId="46" applyFont="1" applyAlignment="1">
      <alignment horizontal="right" vertical="center"/>
      <protection/>
    </xf>
    <xf numFmtId="0" fontId="1" fillId="0" borderId="10" xfId="46" applyBorder="1" applyAlignment="1">
      <alignment horizontal="center" vertical="center" wrapText="1"/>
      <protection/>
    </xf>
    <xf numFmtId="0" fontId="1" fillId="0" borderId="10" xfId="46" applyFont="1" applyBorder="1" applyAlignment="1">
      <alignment horizontal="center" vertical="center" wrapText="1"/>
      <protection/>
    </xf>
    <xf numFmtId="0" fontId="1" fillId="0" borderId="10" xfId="46" applyBorder="1" applyAlignment="1">
      <alignment vertical="center"/>
      <protection/>
    </xf>
    <xf numFmtId="0" fontId="69" fillId="0" borderId="10" xfId="44" applyFont="1" applyBorder="1" applyAlignment="1">
      <alignment horizontal="center" vertical="center"/>
      <protection/>
    </xf>
    <xf numFmtId="0" fontId="69" fillId="0" borderId="10" xfId="44" applyFont="1" applyBorder="1" applyAlignment="1">
      <alignment vertical="center"/>
      <protection/>
    </xf>
    <xf numFmtId="0" fontId="1" fillId="0" borderId="0" xfId="60" applyAlignment="1">
      <alignment/>
      <protection/>
    </xf>
    <xf numFmtId="0" fontId="1" fillId="0" borderId="0" xfId="60" applyBorder="1" applyAlignment="1">
      <alignment/>
      <protection/>
    </xf>
    <xf numFmtId="0" fontId="1" fillId="0" borderId="0" xfId="60" applyFont="1" applyAlignment="1" applyProtection="1">
      <alignment horizontal="left"/>
      <protection/>
    </xf>
    <xf numFmtId="0" fontId="1" fillId="0" borderId="0" xfId="60" applyFont="1" applyAlignment="1">
      <alignment horizontal="right"/>
      <protection/>
    </xf>
    <xf numFmtId="49" fontId="12" fillId="0" borderId="12" xfId="60" applyNumberFormat="1" applyFont="1" applyFill="1" applyBorder="1" applyAlignment="1" applyProtection="1">
      <alignment horizontal="left" vertical="center"/>
      <protection/>
    </xf>
    <xf numFmtId="0" fontId="25" fillId="0" borderId="0" xfId="60" applyFont="1" applyBorder="1" applyAlignment="1">
      <alignment horizontal="center" vertical="center"/>
      <protection/>
    </xf>
    <xf numFmtId="0" fontId="25" fillId="0" borderId="0" xfId="60" applyFont="1" applyAlignment="1">
      <alignment horizontal="center" vertical="center"/>
      <protection/>
    </xf>
    <xf numFmtId="49" fontId="12" fillId="0" borderId="10" xfId="60" applyNumberFormat="1" applyFont="1" applyFill="1" applyBorder="1" applyAlignment="1" applyProtection="1">
      <alignment horizontal="left" vertical="center"/>
      <protection/>
    </xf>
    <xf numFmtId="0" fontId="14" fillId="0" borderId="0" xfId="60" applyFont="1" applyBorder="1" applyAlignment="1">
      <alignment vertical="center"/>
      <protection/>
    </xf>
    <xf numFmtId="0" fontId="14" fillId="0" borderId="0" xfId="60" applyFont="1" applyAlignment="1">
      <alignment vertical="center"/>
      <protection/>
    </xf>
    <xf numFmtId="49" fontId="10" fillId="0" borderId="10" xfId="60" applyNumberFormat="1" applyFont="1" applyFill="1" applyBorder="1" applyAlignment="1" applyProtection="1">
      <alignment horizontal="center" vertical="center"/>
      <protection/>
    </xf>
    <xf numFmtId="49" fontId="12" fillId="33" borderId="10" xfId="60" applyNumberFormat="1" applyFont="1" applyFill="1" applyBorder="1" applyAlignment="1" applyProtection="1">
      <alignment horizontal="left" vertical="center"/>
      <protection/>
    </xf>
    <xf numFmtId="0" fontId="4" fillId="0" borderId="0" xfId="60" applyFont="1" applyBorder="1" applyAlignment="1">
      <alignment vertical="center"/>
      <protection/>
    </xf>
    <xf numFmtId="0" fontId="4" fillId="0" borderId="0" xfId="60" applyFont="1" applyAlignment="1">
      <alignment vertical="center"/>
      <protection/>
    </xf>
    <xf numFmtId="0" fontId="15" fillId="0" borderId="0" xfId="60" applyFont="1" applyAlignment="1">
      <alignment/>
      <protection/>
    </xf>
    <xf numFmtId="0" fontId="15" fillId="0" borderId="0" xfId="60" applyFont="1" applyFill="1" applyAlignment="1">
      <alignment/>
      <protection/>
    </xf>
    <xf numFmtId="0" fontId="1" fillId="0" borderId="0" xfId="60" applyFill="1" applyBorder="1" applyAlignment="1">
      <alignment/>
      <protection/>
    </xf>
    <xf numFmtId="0" fontId="1" fillId="0" borderId="0" xfId="60" applyFill="1" applyAlignment="1">
      <alignment/>
      <protection/>
    </xf>
    <xf numFmtId="0" fontId="1" fillId="0" borderId="0" xfId="60" applyFont="1" applyAlignment="1">
      <alignment/>
      <protection/>
    </xf>
    <xf numFmtId="0" fontId="1" fillId="0" borderId="0" xfId="47" applyAlignment="1">
      <alignment vertical="center"/>
      <protection/>
    </xf>
    <xf numFmtId="0" fontId="26" fillId="0" borderId="0" xfId="47" applyFont="1" applyAlignment="1">
      <alignment vertical="center"/>
      <protection/>
    </xf>
    <xf numFmtId="0" fontId="1" fillId="0" borderId="0" xfId="60" applyFont="1" applyBorder="1" applyAlignment="1">
      <alignment horizontal="right" vertical="center"/>
      <protection/>
    </xf>
    <xf numFmtId="0" fontId="27" fillId="0" borderId="0" xfId="47" applyFont="1" applyAlignment="1">
      <alignment vertical="center"/>
      <protection/>
    </xf>
    <xf numFmtId="0" fontId="12" fillId="0" borderId="10" xfId="64" applyNumberFormat="1" applyFont="1" applyFill="1" applyBorder="1" applyAlignment="1" applyProtection="1">
      <alignment horizontal="left" vertical="center"/>
      <protection/>
    </xf>
    <xf numFmtId="0" fontId="4" fillId="0" borderId="0" xfId="47" applyFont="1" applyAlignment="1">
      <alignment vertical="center"/>
      <protection/>
    </xf>
    <xf numFmtId="0" fontId="7" fillId="0" borderId="0" xfId="47" applyFont="1" applyAlignment="1">
      <alignment vertical="center"/>
      <protection/>
    </xf>
    <xf numFmtId="0" fontId="15" fillId="0" borderId="0" xfId="60" applyFont="1" applyAlignment="1">
      <alignment vertical="center"/>
      <protection/>
    </xf>
    <xf numFmtId="0" fontId="1" fillId="0" borderId="0" xfId="62" applyBorder="1">
      <alignment/>
      <protection/>
    </xf>
    <xf numFmtId="0" fontId="1" fillId="0" borderId="0" xfId="62" applyFont="1" applyBorder="1" applyAlignment="1">
      <alignment horizontal="right" vertical="center"/>
      <protection/>
    </xf>
    <xf numFmtId="1" fontId="1" fillId="0" borderId="10" xfId="62" applyNumberFormat="1" applyFont="1" applyBorder="1" applyAlignment="1">
      <alignment horizontal="right" vertical="center"/>
      <protection/>
    </xf>
    <xf numFmtId="187" fontId="1" fillId="0" borderId="10" xfId="62" applyNumberFormat="1" applyBorder="1" applyAlignment="1">
      <alignment vertical="center"/>
      <protection/>
    </xf>
    <xf numFmtId="185" fontId="1" fillId="0" borderId="10" xfId="46" applyNumberFormat="1" applyBorder="1">
      <alignment vertical="center"/>
      <protection/>
    </xf>
    <xf numFmtId="0" fontId="50" fillId="0" borderId="0" xfId="44" applyBorder="1" applyAlignment="1">
      <alignment vertical="center"/>
      <protection/>
    </xf>
    <xf numFmtId="0" fontId="1" fillId="0" borderId="0" xfId="65">
      <alignment/>
      <protection/>
    </xf>
    <xf numFmtId="0" fontId="12" fillId="0" borderId="0" xfId="46" applyFont="1" applyAlignment="1">
      <alignment horizontal="right" vertical="center"/>
      <protection/>
    </xf>
    <xf numFmtId="0" fontId="72" fillId="0" borderId="10" xfId="46" applyFont="1" applyBorder="1" applyAlignment="1">
      <alignment horizontal="center" vertical="center" wrapText="1"/>
      <protection/>
    </xf>
    <xf numFmtId="49" fontId="72" fillId="0" borderId="10" xfId="76" applyNumberFormat="1" applyFont="1" applyBorder="1">
      <alignment/>
      <protection/>
    </xf>
    <xf numFmtId="49" fontId="71" fillId="0" borderId="10" xfId="76" applyNumberFormat="1" applyFont="1" applyBorder="1">
      <alignment/>
      <protection/>
    </xf>
    <xf numFmtId="49" fontId="71" fillId="0" borderId="10" xfId="76" applyNumberFormat="1" applyFont="1" applyBorder="1" applyAlignment="1">
      <alignment horizontal="left" indent="2"/>
      <protection/>
    </xf>
    <xf numFmtId="0" fontId="72" fillId="0" borderId="10" xfId="46" applyFont="1" applyBorder="1" applyAlignment="1">
      <alignment vertical="center"/>
      <protection/>
    </xf>
    <xf numFmtId="49" fontId="71" fillId="0" borderId="10" xfId="76" applyNumberFormat="1" applyFont="1" applyBorder="1" applyAlignment="1">
      <alignment/>
      <protection/>
    </xf>
    <xf numFmtId="0" fontId="71" fillId="0" borderId="10" xfId="46" applyFont="1" applyBorder="1" applyAlignment="1">
      <alignment vertical="center"/>
      <protection/>
    </xf>
    <xf numFmtId="185" fontId="72" fillId="0" borderId="10" xfId="46" applyNumberFormat="1" applyFont="1" applyBorder="1" applyAlignment="1">
      <alignment vertical="center"/>
      <protection/>
    </xf>
    <xf numFmtId="0" fontId="68" fillId="0" borderId="10" xfId="44" applyFont="1" applyBorder="1" applyAlignment="1">
      <alignment horizontal="left" vertical="center"/>
      <protection/>
    </xf>
    <xf numFmtId="0" fontId="1" fillId="0" borderId="0" xfId="49">
      <alignment/>
      <protection/>
    </xf>
    <xf numFmtId="0" fontId="28" fillId="0" borderId="0" xfId="49" applyNumberFormat="1" applyFont="1" applyFill="1" applyBorder="1" applyAlignment="1" applyProtection="1">
      <alignment/>
      <protection/>
    </xf>
    <xf numFmtId="0" fontId="1" fillId="0" borderId="0" xfId="49" applyFont="1" applyAlignment="1">
      <alignment horizontal="right"/>
      <protection/>
    </xf>
    <xf numFmtId="0" fontId="6" fillId="0" borderId="10" xfId="48" applyNumberFormat="1" applyFont="1" applyFill="1" applyBorder="1" applyAlignment="1" applyProtection="1">
      <alignment horizontal="left" vertical="center" wrapText="1"/>
      <protection/>
    </xf>
    <xf numFmtId="0" fontId="29" fillId="0" borderId="10" xfId="48" applyNumberFormat="1" applyFont="1" applyFill="1" applyBorder="1" applyAlignment="1" applyProtection="1">
      <alignment horizontal="left" vertical="center" wrapText="1" indent="1"/>
      <protection/>
    </xf>
    <xf numFmtId="0" fontId="6" fillId="0" borderId="10" xfId="48" applyNumberFormat="1" applyFont="1" applyFill="1" applyBorder="1" applyAlignment="1" applyProtection="1">
      <alignment horizontal="left" vertical="center" wrapText="1" indent="1"/>
      <protection/>
    </xf>
    <xf numFmtId="0" fontId="7" fillId="0" borderId="10" xfId="48" applyNumberFormat="1" applyFont="1" applyFill="1" applyBorder="1" applyAlignment="1" applyProtection="1">
      <alignment horizontal="center" vertical="center" wrapText="1"/>
      <protection/>
    </xf>
    <xf numFmtId="0" fontId="1" fillId="0" borderId="0" xfId="49" applyNumberFormat="1" applyFont="1" applyFill="1" applyBorder="1" applyAlignment="1" applyProtection="1">
      <alignment/>
      <protection/>
    </xf>
    <xf numFmtId="0" fontId="12" fillId="0" borderId="0" xfId="49" applyFont="1" applyAlignment="1">
      <alignment horizontal="right" vertical="center"/>
      <protection/>
    </xf>
    <xf numFmtId="0" fontId="29" fillId="0" borderId="10" xfId="48" applyNumberFormat="1" applyFont="1" applyFill="1" applyBorder="1" applyAlignment="1" applyProtection="1">
      <alignment horizontal="left" vertical="center" wrapText="1"/>
      <protection/>
    </xf>
    <xf numFmtId="0" fontId="10" fillId="0" borderId="10" xfId="82" applyFont="1" applyBorder="1" applyAlignment="1">
      <alignment horizontal="center" vertical="center" wrapText="1"/>
      <protection/>
    </xf>
    <xf numFmtId="0" fontId="12" fillId="0" borderId="0" xfId="49" applyFont="1" applyAlignment="1">
      <alignment horizontal="right"/>
      <protection/>
    </xf>
    <xf numFmtId="0" fontId="7" fillId="0" borderId="10" xfId="48" applyNumberFormat="1" applyFont="1" applyFill="1" applyBorder="1" applyAlignment="1" applyProtection="1">
      <alignment horizontal="left" vertical="center" wrapText="1"/>
      <protection/>
    </xf>
    <xf numFmtId="0" fontId="12" fillId="0" borderId="10" xfId="48" applyFont="1" applyBorder="1" applyAlignment="1">
      <alignment/>
      <protection/>
    </xf>
    <xf numFmtId="187" fontId="10" fillId="0" borderId="10" xfId="35" applyNumberFormat="1" applyFont="1" applyFill="1" applyBorder="1" applyAlignment="1" applyProtection="1">
      <alignment vertical="center" wrapText="1"/>
      <protection/>
    </xf>
    <xf numFmtId="185" fontId="1" fillId="0" borderId="10" xfId="48" applyNumberFormat="1" applyBorder="1" applyAlignment="1">
      <alignment/>
      <protection/>
    </xf>
    <xf numFmtId="49" fontId="12" fillId="0" borderId="10" xfId="66" applyNumberFormat="1" applyFont="1" applyBorder="1">
      <alignment/>
      <protection/>
    </xf>
    <xf numFmtId="49" fontId="12" fillId="33" borderId="10" xfId="66" applyNumberFormat="1" applyFont="1" applyFill="1" applyBorder="1">
      <alignment/>
      <protection/>
    </xf>
    <xf numFmtId="187" fontId="12" fillId="0" borderId="10" xfId="35" applyNumberFormat="1" applyFont="1" applyFill="1" applyBorder="1" applyAlignment="1" applyProtection="1">
      <alignment vertical="center" wrapText="1"/>
      <protection/>
    </xf>
    <xf numFmtId="0" fontId="6" fillId="0" borderId="10" xfId="48" applyNumberFormat="1" applyFont="1" applyFill="1" applyBorder="1" applyAlignment="1" applyProtection="1">
      <alignment horizontal="left" vertical="center" wrapText="1"/>
      <protection/>
    </xf>
    <xf numFmtId="0" fontId="6" fillId="33" borderId="10" xfId="48" applyNumberFormat="1" applyFont="1" applyFill="1" applyBorder="1" applyAlignment="1" applyProtection="1">
      <alignment horizontal="left" vertical="center" wrapText="1"/>
      <protection/>
    </xf>
    <xf numFmtId="49" fontId="12" fillId="0" borderId="10" xfId="70" applyNumberFormat="1" applyFont="1" applyBorder="1">
      <alignment/>
      <protection/>
    </xf>
    <xf numFmtId="0" fontId="12" fillId="0" borderId="0" xfId="49" applyNumberFormat="1" applyFont="1" applyFill="1" applyBorder="1" applyAlignment="1" applyProtection="1">
      <alignment/>
      <protection/>
    </xf>
    <xf numFmtId="185" fontId="1" fillId="0" borderId="0" xfId="52" applyNumberFormat="1" applyFont="1">
      <alignment vertical="center"/>
      <protection/>
    </xf>
    <xf numFmtId="0" fontId="1" fillId="0" borderId="0" xfId="81" applyFont="1" applyAlignment="1">
      <alignment horizontal="center" vertical="center"/>
      <protection/>
    </xf>
    <xf numFmtId="0" fontId="1" fillId="0" borderId="0" xfId="81" applyFont="1">
      <alignment vertical="center"/>
      <protection/>
    </xf>
    <xf numFmtId="0" fontId="13" fillId="33" borderId="0" xfId="53" applyFont="1" applyFill="1" applyAlignment="1">
      <alignment horizontal="center" vertical="center"/>
      <protection/>
    </xf>
    <xf numFmtId="185" fontId="12" fillId="0" borderId="10" xfId="59" applyNumberFormat="1" applyFont="1" applyBorder="1" applyProtection="1">
      <alignment vertical="center"/>
      <protection locked="0"/>
    </xf>
    <xf numFmtId="185" fontId="10" fillId="0" borderId="10" xfId="59" applyNumberFormat="1" applyFont="1" applyBorder="1" applyAlignment="1" applyProtection="1">
      <alignment horizontal="center" vertical="center"/>
      <protection locked="0"/>
    </xf>
    <xf numFmtId="0" fontId="10" fillId="0" borderId="10" xfId="59" applyFont="1" applyBorder="1" applyAlignment="1">
      <alignment horizontal="center" vertical="center" wrapText="1"/>
      <protection/>
    </xf>
    <xf numFmtId="0" fontId="1" fillId="0" borderId="13" xfId="46" applyFont="1" applyBorder="1" applyAlignment="1">
      <alignment horizontal="right" vertical="center"/>
      <protection/>
    </xf>
    <xf numFmtId="185" fontId="73" fillId="0" borderId="10" xfId="46" applyNumberFormat="1" applyFont="1" applyBorder="1" applyAlignment="1">
      <alignment vertical="center" wrapText="1"/>
      <protection/>
    </xf>
    <xf numFmtId="185" fontId="74" fillId="0" borderId="10" xfId="46" applyNumberFormat="1" applyFont="1" applyBorder="1" applyAlignment="1">
      <alignment vertical="center" wrapText="1"/>
      <protection/>
    </xf>
    <xf numFmtId="0" fontId="10" fillId="0" borderId="10" xfId="52" applyFont="1" applyBorder="1" applyAlignment="1">
      <alignment horizontal="center" vertical="center" wrapText="1"/>
      <protection/>
    </xf>
    <xf numFmtId="0" fontId="12" fillId="0" borderId="10" xfId="52" applyFont="1" applyFill="1" applyBorder="1" applyAlignment="1">
      <alignment vertical="center"/>
      <protection/>
    </xf>
    <xf numFmtId="185" fontId="10" fillId="0" borderId="10" xfId="52" applyNumberFormat="1" applyFont="1" applyBorder="1">
      <alignment vertical="center"/>
      <protection/>
    </xf>
    <xf numFmtId="185" fontId="12" fillId="0" borderId="10" xfId="52" applyNumberFormat="1" applyFont="1" applyBorder="1" applyAlignment="1">
      <alignment vertical="center"/>
      <protection/>
    </xf>
    <xf numFmtId="185" fontId="10" fillId="0" borderId="10" xfId="52" applyNumberFormat="1" applyFont="1" applyBorder="1" applyAlignment="1">
      <alignment vertical="center"/>
      <protection/>
    </xf>
    <xf numFmtId="0" fontId="10" fillId="0" borderId="10" xfId="100" applyNumberFormat="1" applyFont="1" applyBorder="1" applyAlignment="1" applyProtection="1">
      <alignment vertical="center"/>
      <protection locked="0"/>
    </xf>
    <xf numFmtId="0" fontId="10" fillId="0" borderId="10" xfId="52" applyFont="1" applyBorder="1" applyAlignment="1">
      <alignment horizontal="center" vertical="center" wrapText="1"/>
      <protection/>
    </xf>
    <xf numFmtId="185" fontId="10" fillId="0" borderId="10" xfId="52" applyNumberFormat="1" applyFont="1" applyBorder="1">
      <alignment vertical="center"/>
      <protection/>
    </xf>
    <xf numFmtId="49" fontId="12" fillId="33" borderId="10" xfId="60" applyNumberFormat="1" applyFont="1" applyFill="1" applyBorder="1" applyAlignment="1" applyProtection="1">
      <alignment horizontal="left" vertical="center"/>
      <protection/>
    </xf>
    <xf numFmtId="0" fontId="12" fillId="0" borderId="10" xfId="100" applyNumberFormat="1" applyFont="1" applyBorder="1" applyAlignment="1" applyProtection="1">
      <alignment vertical="center"/>
      <protection locked="0"/>
    </xf>
    <xf numFmtId="185" fontId="12" fillId="0" borderId="10" xfId="52" applyNumberFormat="1" applyFont="1" applyBorder="1">
      <alignment vertical="center"/>
      <protection/>
    </xf>
    <xf numFmtId="0" fontId="2" fillId="0" borderId="0" xfId="60" applyFont="1" applyBorder="1" applyAlignment="1">
      <alignment/>
      <protection/>
    </xf>
    <xf numFmtId="0" fontId="2" fillId="0" borderId="0" xfId="60" applyFont="1" applyAlignment="1">
      <alignment/>
      <protection/>
    </xf>
    <xf numFmtId="0" fontId="1" fillId="0" borderId="0" xfId="60" applyFont="1" applyAlignment="1">
      <alignment/>
      <protection/>
    </xf>
    <xf numFmtId="0" fontId="72" fillId="0" borderId="10" xfId="46" applyFont="1" applyBorder="1" applyAlignment="1">
      <alignment horizontal="center" vertical="center" wrapText="1"/>
      <protection/>
    </xf>
    <xf numFmtId="0" fontId="12" fillId="33" borderId="10" xfId="64" applyNumberFormat="1" applyFont="1" applyFill="1" applyBorder="1" applyAlignment="1" applyProtection="1">
      <alignment horizontal="left" vertical="center"/>
      <protection/>
    </xf>
    <xf numFmtId="0" fontId="68" fillId="0" borderId="10" xfId="44" applyFont="1" applyBorder="1" applyAlignment="1">
      <alignment vertical="center"/>
      <protection/>
    </xf>
    <xf numFmtId="185" fontId="4" fillId="0" borderId="10" xfId="46" applyNumberFormat="1" applyFont="1" applyBorder="1" applyAlignment="1">
      <alignment vertical="center"/>
      <protection/>
    </xf>
    <xf numFmtId="1" fontId="1" fillId="33" borderId="10" xfId="62" applyNumberFormat="1" applyFont="1" applyFill="1" applyBorder="1" applyAlignment="1">
      <alignment horizontal="right" vertical="center"/>
      <protection/>
    </xf>
    <xf numFmtId="192" fontId="7" fillId="0" borderId="10" xfId="48" applyNumberFormat="1" applyFont="1" applyFill="1" applyBorder="1" applyAlignment="1" applyProtection="1">
      <alignment vertical="center" wrapText="1"/>
      <protection/>
    </xf>
    <xf numFmtId="0" fontId="12" fillId="0" borderId="10" xfId="48" applyFont="1" applyBorder="1" applyAlignment="1">
      <alignment vertical="center" wrapText="1"/>
      <protection/>
    </xf>
    <xf numFmtId="189" fontId="12" fillId="0" borderId="10" xfId="82" applyNumberFormat="1" applyFont="1" applyBorder="1" applyAlignment="1">
      <alignment vertical="center" wrapText="1"/>
      <protection/>
    </xf>
    <xf numFmtId="185" fontId="1" fillId="0" borderId="10" xfId="48" applyNumberFormat="1" applyBorder="1" applyAlignment="1">
      <alignment vertical="center" wrapText="1"/>
      <protection/>
    </xf>
    <xf numFmtId="0" fontId="12" fillId="0" borderId="10" xfId="48" applyFont="1" applyFill="1" applyBorder="1" applyAlignment="1">
      <alignment vertical="center" wrapText="1"/>
      <protection/>
    </xf>
    <xf numFmtId="198" fontId="12" fillId="0" borderId="10" xfId="82" applyNumberFormat="1" applyFont="1" applyBorder="1" applyAlignment="1">
      <alignment vertical="center" wrapText="1"/>
      <protection/>
    </xf>
    <xf numFmtId="0" fontId="12" fillId="0" borderId="0" xfId="49" applyFont="1" applyAlignment="1">
      <alignment/>
      <protection/>
    </xf>
    <xf numFmtId="0" fontId="68" fillId="0" borderId="10" xfId="45" applyFont="1" applyFill="1" applyBorder="1" applyAlignment="1">
      <alignment horizontal="left" vertical="center"/>
      <protection/>
    </xf>
    <xf numFmtId="49" fontId="71" fillId="0" borderId="10" xfId="77" applyNumberFormat="1" applyFont="1" applyBorder="1" applyAlignment="1">
      <alignment horizontal="left" vertical="center" wrapText="1"/>
      <protection/>
    </xf>
    <xf numFmtId="185" fontId="12" fillId="0" borderId="10" xfId="52" applyNumberFormat="1" applyFont="1" applyBorder="1">
      <alignment vertical="center"/>
      <protection/>
    </xf>
    <xf numFmtId="185" fontId="1" fillId="0" borderId="0" xfId="52" applyNumberFormat="1" applyFont="1">
      <alignment vertical="center"/>
      <protection/>
    </xf>
    <xf numFmtId="0" fontId="4" fillId="0" borderId="0" xfId="52" applyFont="1">
      <alignment vertical="center"/>
      <protection/>
    </xf>
    <xf numFmtId="0" fontId="1" fillId="0" borderId="0" xfId="52" applyFont="1">
      <alignment vertical="center"/>
      <protection/>
    </xf>
    <xf numFmtId="185" fontId="74" fillId="0" borderId="10" xfId="46" applyNumberFormat="1" applyFont="1" applyBorder="1" applyAlignment="1">
      <alignment vertical="center" wrapText="1"/>
      <protection/>
    </xf>
    <xf numFmtId="185" fontId="73" fillId="0" borderId="10" xfId="46" applyNumberFormat="1" applyFont="1" applyBorder="1" applyAlignment="1">
      <alignment vertical="center" wrapText="1"/>
      <protection/>
    </xf>
    <xf numFmtId="185" fontId="1" fillId="0" borderId="10" xfId="46" applyNumberFormat="1" applyFont="1" applyBorder="1" applyAlignment="1">
      <alignment vertical="center"/>
      <protection/>
    </xf>
    <xf numFmtId="185" fontId="4" fillId="0" borderId="10" xfId="48" applyNumberFormat="1" applyFont="1" applyBorder="1" applyAlignment="1">
      <alignment/>
      <protection/>
    </xf>
    <xf numFmtId="198" fontId="10" fillId="0" borderId="10" xfId="82" applyNumberFormat="1" applyFont="1" applyBorder="1" applyAlignment="1">
      <alignment vertical="center" wrapText="1"/>
      <protection/>
    </xf>
    <xf numFmtId="185" fontId="4" fillId="0" borderId="10" xfId="48" applyNumberFormat="1" applyFont="1" applyBorder="1" applyAlignment="1">
      <alignment vertical="center" wrapText="1"/>
      <protection/>
    </xf>
    <xf numFmtId="0" fontId="67" fillId="0" borderId="0" xfId="59" applyFont="1">
      <alignment vertical="center"/>
      <protection/>
    </xf>
    <xf numFmtId="0" fontId="1" fillId="0" borderId="0" xfId="52" applyFont="1" applyFill="1" applyAlignment="1">
      <alignment vertical="center"/>
      <protection/>
    </xf>
    <xf numFmtId="0" fontId="75" fillId="0" borderId="0" xfId="52" applyFont="1">
      <alignment vertical="center"/>
      <protection/>
    </xf>
    <xf numFmtId="0" fontId="1" fillId="0" borderId="0" xfId="46" applyFont="1">
      <alignment vertical="center"/>
      <protection/>
    </xf>
    <xf numFmtId="0" fontId="50" fillId="0" borderId="0" xfId="61" applyFont="1">
      <alignment vertical="center"/>
      <protection/>
    </xf>
    <xf numFmtId="0" fontId="1" fillId="0" borderId="0" xfId="60" applyFont="1" applyAlignment="1">
      <alignment/>
      <protection/>
    </xf>
    <xf numFmtId="0" fontId="1" fillId="0" borderId="0" xfId="47" applyFont="1" applyAlignment="1">
      <alignment vertical="center"/>
      <protection/>
    </xf>
    <xf numFmtId="0" fontId="1" fillId="0" borderId="0" xfId="46" applyFont="1" applyAlignment="1">
      <alignment vertical="center"/>
      <protection/>
    </xf>
    <xf numFmtId="0" fontId="1" fillId="0" borderId="0" xfId="52" applyFont="1">
      <alignment vertical="center"/>
      <protection/>
    </xf>
    <xf numFmtId="0" fontId="67" fillId="0" borderId="10" xfId="81" applyFont="1" applyFill="1" applyBorder="1">
      <alignment vertical="center"/>
      <protection/>
    </xf>
    <xf numFmtId="0" fontId="76" fillId="0" borderId="10" xfId="81" applyFont="1" applyFill="1" applyBorder="1">
      <alignment vertical="center"/>
      <protection/>
    </xf>
    <xf numFmtId="0" fontId="67" fillId="0" borderId="10" xfId="81" applyFont="1" applyFill="1" applyBorder="1" applyAlignment="1">
      <alignment horizontal="center" vertical="center"/>
      <protection/>
    </xf>
    <xf numFmtId="190" fontId="31" fillId="0" borderId="14" xfId="0" applyNumberFormat="1" applyFont="1" applyBorder="1" applyAlignment="1">
      <alignment horizontal="center" vertical="center" wrapText="1"/>
    </xf>
    <xf numFmtId="0" fontId="7" fillId="0" borderId="10" xfId="0" applyFont="1" applyBorder="1" applyAlignment="1">
      <alignment horizontal="center" vertical="center"/>
    </xf>
    <xf numFmtId="190" fontId="31" fillId="0" borderId="15" xfId="0" applyNumberFormat="1" applyFont="1" applyBorder="1" applyAlignment="1">
      <alignment horizontal="center" vertical="center" wrapText="1"/>
    </xf>
    <xf numFmtId="0" fontId="10" fillId="0" borderId="10" xfId="52" applyFont="1" applyBorder="1" applyAlignment="1">
      <alignment horizontal="center" vertical="center"/>
      <protection/>
    </xf>
    <xf numFmtId="0" fontId="72" fillId="0" borderId="10" xfId="65" applyFont="1" applyFill="1" applyBorder="1" applyAlignment="1">
      <alignment horizontal="center" vertical="center" wrapText="1"/>
      <protection/>
    </xf>
    <xf numFmtId="0" fontId="10" fillId="0" borderId="10" xfId="59" applyFont="1" applyBorder="1" applyAlignment="1">
      <alignment horizontal="center" vertical="center" wrapText="1"/>
      <protection/>
    </xf>
    <xf numFmtId="0" fontId="58" fillId="0" borderId="10" xfId="0" applyFont="1" applyBorder="1" applyAlignment="1">
      <alignment horizontal="center" vertical="center"/>
    </xf>
    <xf numFmtId="0" fontId="1" fillId="33" borderId="0" xfId="53" applyFont="1" applyFill="1">
      <alignment vertical="center"/>
      <protection/>
    </xf>
    <xf numFmtId="0" fontId="1" fillId="33" borderId="0" xfId="54" applyFont="1" applyFill="1">
      <alignment vertical="center"/>
      <protection/>
    </xf>
    <xf numFmtId="0" fontId="1" fillId="33" borderId="0" xfId="53" applyFont="1" applyFill="1" applyAlignment="1">
      <alignment horizontal="right" vertical="center"/>
      <protection/>
    </xf>
    <xf numFmtId="0" fontId="4" fillId="33" borderId="10" xfId="54" applyFont="1" applyFill="1" applyBorder="1" applyAlignment="1">
      <alignment horizontal="center" vertical="center" wrapText="1"/>
      <protection/>
    </xf>
    <xf numFmtId="0" fontId="1" fillId="33" borderId="0" xfId="54" applyFont="1" applyFill="1" applyAlignment="1">
      <alignment vertical="center"/>
      <protection/>
    </xf>
    <xf numFmtId="185" fontId="0" fillId="0" borderId="10" xfId="0" applyNumberFormat="1" applyBorder="1" applyAlignment="1">
      <alignment/>
    </xf>
    <xf numFmtId="3" fontId="15" fillId="33" borderId="10" xfId="0" applyNumberFormat="1" applyFont="1" applyFill="1" applyBorder="1" applyAlignment="1" applyProtection="1">
      <alignment horizontal="right" vertical="center"/>
      <protection/>
    </xf>
    <xf numFmtId="0" fontId="0" fillId="33" borderId="0" xfId="0" applyFill="1" applyAlignment="1">
      <alignment vertical="center"/>
    </xf>
    <xf numFmtId="0" fontId="14" fillId="33" borderId="10" xfId="0" applyNumberFormat="1" applyFont="1" applyFill="1" applyBorder="1" applyAlignment="1" applyProtection="1">
      <alignment horizontal="left" vertical="center"/>
      <protection/>
    </xf>
    <xf numFmtId="0" fontId="15" fillId="33" borderId="10" xfId="0" applyNumberFormat="1" applyFont="1" applyFill="1" applyBorder="1" applyAlignment="1" applyProtection="1">
      <alignment horizontal="left" vertical="center"/>
      <protection/>
    </xf>
    <xf numFmtId="0" fontId="14" fillId="33" borderId="10" xfId="0" applyNumberFormat="1" applyFont="1" applyFill="1" applyBorder="1" applyAlignment="1" applyProtection="1">
      <alignment vertical="center"/>
      <protection/>
    </xf>
    <xf numFmtId="0" fontId="15" fillId="33" borderId="10" xfId="0" applyNumberFormat="1" applyFont="1" applyFill="1" applyBorder="1" applyAlignment="1" applyProtection="1">
      <alignment vertical="center"/>
      <protection/>
    </xf>
    <xf numFmtId="0" fontId="15" fillId="33" borderId="0" xfId="0" applyFont="1" applyFill="1" applyAlignment="1">
      <alignment vertical="center"/>
    </xf>
    <xf numFmtId="185" fontId="15" fillId="33" borderId="0" xfId="0" applyNumberFormat="1" applyFont="1" applyFill="1" applyAlignment="1">
      <alignment vertical="center"/>
    </xf>
    <xf numFmtId="0" fontId="1" fillId="0" borderId="0" xfId="54" applyFont="1" applyFill="1">
      <alignment vertical="center"/>
      <protection/>
    </xf>
    <xf numFmtId="0" fontId="15" fillId="0" borderId="0" xfId="54" applyNumberFormat="1" applyFont="1" applyFill="1" applyAlignment="1" applyProtection="1">
      <alignment horizontal="right" vertical="center"/>
      <protection/>
    </xf>
    <xf numFmtId="0" fontId="12" fillId="0" borderId="0" xfId="54" applyFont="1" applyFill="1" applyAlignment="1">
      <alignment horizontal="right" vertical="center"/>
      <protection/>
    </xf>
    <xf numFmtId="185" fontId="10" fillId="0" borderId="10" xfId="54" applyNumberFormat="1" applyFont="1" applyBorder="1" applyAlignment="1" applyProtection="1">
      <alignment horizontal="center" vertical="center"/>
      <protection locked="0"/>
    </xf>
    <xf numFmtId="0" fontId="10" fillId="0" borderId="10" xfId="54" applyFont="1" applyBorder="1" applyAlignment="1">
      <alignment horizontal="center" vertical="center"/>
      <protection/>
    </xf>
    <xf numFmtId="0" fontId="10" fillId="0" borderId="10" xfId="54" applyFont="1" applyBorder="1" applyAlignment="1">
      <alignment horizontal="center" vertical="center" wrapText="1"/>
      <protection/>
    </xf>
    <xf numFmtId="1" fontId="10" fillId="0" borderId="10" xfId="54" applyNumberFormat="1" applyFont="1" applyBorder="1" applyAlignment="1">
      <alignment vertical="center"/>
      <protection/>
    </xf>
    <xf numFmtId="185" fontId="10" fillId="0" borderId="10" xfId="54" applyNumberFormat="1" applyFont="1" applyBorder="1" applyAlignment="1">
      <alignment horizontal="center" vertical="center" wrapText="1"/>
      <protection/>
    </xf>
    <xf numFmtId="0" fontId="72" fillId="0" borderId="10" xfId="54" applyFont="1" applyBorder="1" applyAlignment="1">
      <alignment horizontal="center" vertical="center"/>
      <protection/>
    </xf>
    <xf numFmtId="0" fontId="72" fillId="0" borderId="10" xfId="54" applyFont="1" applyBorder="1" applyAlignment="1">
      <alignment horizontal="center" vertical="center" wrapText="1"/>
      <protection/>
    </xf>
    <xf numFmtId="185" fontId="72" fillId="0" borderId="10" xfId="54" applyNumberFormat="1" applyFont="1" applyBorder="1" applyAlignment="1">
      <alignment horizontal="center" vertical="center" wrapText="1"/>
      <protection/>
    </xf>
    <xf numFmtId="0" fontId="71" fillId="0" borderId="10" xfId="102" applyNumberFormat="1" applyFont="1" applyBorder="1" applyAlignment="1" applyProtection="1">
      <alignment vertical="center"/>
      <protection locked="0"/>
    </xf>
    <xf numFmtId="185" fontId="71" fillId="0" borderId="10" xfId="54" applyNumberFormat="1" applyFont="1" applyBorder="1" applyAlignment="1">
      <alignment horizontal="center" vertical="center" wrapText="1"/>
      <protection/>
    </xf>
    <xf numFmtId="0" fontId="1" fillId="0" borderId="0" xfId="46" applyFont="1">
      <alignment vertical="center"/>
      <protection/>
    </xf>
    <xf numFmtId="0" fontId="12" fillId="0" borderId="10" xfId="102" applyNumberFormat="1" applyFont="1" applyBorder="1" applyAlignment="1" applyProtection="1">
      <alignment vertical="center"/>
      <protection locked="0"/>
    </xf>
    <xf numFmtId="0" fontId="10" fillId="0" borderId="10" xfId="102" applyNumberFormat="1" applyFont="1" applyBorder="1" applyAlignment="1" applyProtection="1">
      <alignment vertical="center"/>
      <protection locked="0"/>
    </xf>
    <xf numFmtId="0" fontId="3" fillId="33" borderId="0" xfId="86" applyFont="1" applyFill="1" applyProtection="1">
      <alignment/>
      <protection locked="0"/>
    </xf>
    <xf numFmtId="0" fontId="30" fillId="33" borderId="0" xfId="58" applyNumberFormat="1" applyFont="1" applyFill="1" applyAlignment="1" applyProtection="1">
      <alignment vertical="center"/>
      <protection/>
    </xf>
    <xf numFmtId="0" fontId="3" fillId="33" borderId="0" xfId="86" applyFont="1" applyFill="1" applyAlignment="1" applyProtection="1">
      <alignment horizontal="right"/>
      <protection locked="0"/>
    </xf>
    <xf numFmtId="0" fontId="1" fillId="33" borderId="0" xfId="58" applyFill="1">
      <alignment/>
      <protection/>
    </xf>
    <xf numFmtId="0" fontId="9" fillId="33" borderId="0" xfId="86" applyFont="1" applyFill="1" applyAlignment="1" applyProtection="1">
      <alignment vertical="top"/>
      <protection locked="0"/>
    </xf>
    <xf numFmtId="0" fontId="15" fillId="33" borderId="0" xfId="58" applyFont="1" applyFill="1" applyAlignment="1">
      <alignment horizontal="right" vertical="center"/>
      <protection/>
    </xf>
    <xf numFmtId="3" fontId="67" fillId="33" borderId="0" xfId="84" applyNumberFormat="1" applyFont="1" applyFill="1" applyAlignment="1" applyProtection="1">
      <alignment horizontal="right" vertical="center"/>
      <protection locked="0"/>
    </xf>
    <xf numFmtId="0" fontId="10" fillId="33" borderId="10" xfId="54" applyFont="1" applyFill="1" applyBorder="1" applyAlignment="1">
      <alignment horizontal="center" vertical="center"/>
      <protection/>
    </xf>
    <xf numFmtId="0" fontId="10" fillId="33" borderId="10" xfId="55" applyFont="1" applyFill="1" applyBorder="1" applyAlignment="1">
      <alignment horizontal="center" vertical="center" wrapText="1"/>
      <protection/>
    </xf>
    <xf numFmtId="187" fontId="15" fillId="33" borderId="10" xfId="34" applyNumberFormat="1" applyFont="1" applyFill="1" applyBorder="1" applyAlignment="1" applyProtection="1">
      <alignment horizontal="right" vertical="center"/>
      <protection/>
    </xf>
    <xf numFmtId="0" fontId="0" fillId="33" borderId="0" xfId="0" applyFill="1" applyAlignment="1">
      <alignment/>
    </xf>
    <xf numFmtId="1" fontId="1" fillId="0" borderId="10" xfId="63" applyNumberFormat="1" applyFont="1" applyBorder="1" applyAlignment="1">
      <alignment horizontal="right" vertical="center"/>
      <protection/>
    </xf>
    <xf numFmtId="1" fontId="1" fillId="33" borderId="10" xfId="63" applyNumberFormat="1" applyFont="1" applyFill="1" applyBorder="1" applyAlignment="1">
      <alignment horizontal="right" vertical="center"/>
      <protection/>
    </xf>
    <xf numFmtId="185" fontId="72" fillId="0" borderId="10" xfId="46" applyNumberFormat="1" applyFont="1" applyBorder="1" applyAlignment="1">
      <alignment vertical="center" shrinkToFit="1"/>
      <protection/>
    </xf>
    <xf numFmtId="189" fontId="10" fillId="0" borderId="10" xfId="82" applyNumberFormat="1" applyFont="1" applyBorder="1" applyAlignment="1">
      <alignment vertical="center" shrinkToFit="1"/>
      <protection/>
    </xf>
    <xf numFmtId="0" fontId="77" fillId="0" borderId="10" xfId="48" applyFont="1" applyFill="1" applyBorder="1" applyAlignment="1">
      <alignment vertical="center" wrapText="1"/>
      <protection/>
    </xf>
    <xf numFmtId="0" fontId="1" fillId="0" borderId="0" xfId="54" applyFont="1">
      <alignment vertical="center"/>
      <protection/>
    </xf>
    <xf numFmtId="0" fontId="6" fillId="0" borderId="10" xfId="48" applyNumberFormat="1" applyFont="1" applyFill="1" applyBorder="1" applyAlignment="1" applyProtection="1">
      <alignment horizontal="left" vertical="center" wrapText="1" indent="1"/>
      <protection/>
    </xf>
    <xf numFmtId="3" fontId="15" fillId="35" borderId="10" xfId="0" applyNumberFormat="1" applyFont="1" applyFill="1" applyBorder="1" applyAlignment="1" applyProtection="1">
      <alignment horizontal="right" vertical="center"/>
      <protection/>
    </xf>
    <xf numFmtId="0" fontId="1" fillId="0" borderId="0" xfId="54" applyFont="1" applyAlignment="1">
      <alignment vertical="center"/>
      <protection/>
    </xf>
    <xf numFmtId="0" fontId="1" fillId="0" borderId="0" xfId="54" applyFont="1" applyAlignment="1">
      <alignment/>
      <protection/>
    </xf>
    <xf numFmtId="0" fontId="12" fillId="0" borderId="0" xfId="54" applyFont="1" applyAlignment="1">
      <alignment/>
      <protection/>
    </xf>
    <xf numFmtId="0" fontId="78" fillId="0" borderId="0" xfId="54" applyFont="1" applyAlignment="1">
      <alignment horizontal="left" vertical="center"/>
      <protection/>
    </xf>
    <xf numFmtId="0" fontId="79" fillId="0" borderId="0" xfId="54" applyFont="1" applyBorder="1" applyAlignment="1">
      <alignment horizontal="right" vertical="center"/>
      <protection/>
    </xf>
    <xf numFmtId="0" fontId="71" fillId="0" borderId="0" xfId="80" applyFont="1" applyAlignment="1">
      <alignment shrinkToFit="1"/>
      <protection/>
    </xf>
    <xf numFmtId="0" fontId="13" fillId="0" borderId="0" xfId="80" applyFont="1" applyAlignment="1">
      <alignment shrinkToFit="1"/>
      <protection/>
    </xf>
    <xf numFmtId="185" fontId="10" fillId="0" borderId="10" xfId="52" applyNumberFormat="1" applyFont="1" applyBorder="1" applyAlignment="1" applyProtection="1">
      <alignment horizontal="center" vertical="center" shrinkToFit="1"/>
      <protection locked="0"/>
    </xf>
    <xf numFmtId="0" fontId="69" fillId="0" borderId="10" xfId="43" applyFont="1" applyBorder="1" applyAlignment="1">
      <alignment horizontal="left" vertical="center" shrinkToFit="1"/>
      <protection/>
    </xf>
    <xf numFmtId="0" fontId="68" fillId="0" borderId="10" xfId="43" applyFont="1" applyBorder="1" applyAlignment="1">
      <alignment horizontal="left" vertical="center" shrinkToFit="1"/>
      <protection/>
    </xf>
    <xf numFmtId="0" fontId="12" fillId="0" borderId="10" xfId="87" applyFont="1" applyFill="1" applyBorder="1" applyAlignment="1" applyProtection="1">
      <alignment vertical="center" shrinkToFit="1"/>
      <protection locked="0"/>
    </xf>
    <xf numFmtId="0" fontId="12" fillId="33" borderId="10" xfId="87" applyFont="1" applyFill="1" applyBorder="1" applyAlignment="1" applyProtection="1">
      <alignment vertical="center" shrinkToFit="1"/>
      <protection locked="0"/>
    </xf>
    <xf numFmtId="0" fontId="10" fillId="0" borderId="10" xfId="87" applyFont="1" applyFill="1" applyBorder="1" applyAlignment="1" applyProtection="1">
      <alignment horizontal="center" vertical="center" shrinkToFit="1"/>
      <protection locked="0"/>
    </xf>
    <xf numFmtId="0" fontId="10" fillId="0" borderId="10" xfId="87" applyFont="1" applyFill="1" applyBorder="1" applyAlignment="1" applyProtection="1">
      <alignment horizontal="left" vertical="center" shrinkToFit="1"/>
      <protection locked="0"/>
    </xf>
    <xf numFmtId="0" fontId="9" fillId="0" borderId="0" xfId="80" applyFont="1" applyAlignment="1">
      <alignment shrinkToFit="1"/>
      <protection/>
    </xf>
    <xf numFmtId="0" fontId="67" fillId="34" borderId="0" xfId="85" applyFont="1" applyFill="1" applyAlignment="1" applyProtection="1">
      <alignment shrinkToFit="1"/>
      <protection locked="0"/>
    </xf>
    <xf numFmtId="1" fontId="9" fillId="34" borderId="0" xfId="85" applyNumberFormat="1" applyFont="1" applyFill="1" applyAlignment="1" applyProtection="1">
      <alignment vertical="top" shrinkToFit="1"/>
      <protection/>
    </xf>
    <xf numFmtId="0" fontId="68" fillId="0" borderId="10" xfId="44" applyFont="1" applyBorder="1" applyAlignment="1">
      <alignment vertical="center" shrinkToFit="1"/>
      <protection/>
    </xf>
    <xf numFmtId="0" fontId="10" fillId="0" borderId="10" xfId="88" applyFont="1" applyBorder="1" applyAlignment="1">
      <alignment horizontal="center" vertical="center" shrinkToFit="1"/>
      <protection/>
    </xf>
    <xf numFmtId="0" fontId="10" fillId="0" borderId="10" xfId="88" applyFont="1" applyBorder="1" applyAlignment="1">
      <alignment vertical="center" shrinkToFit="1"/>
      <protection/>
    </xf>
    <xf numFmtId="0" fontId="12" fillId="0" borderId="10" xfId="88" applyFont="1" applyBorder="1" applyAlignment="1">
      <alignment vertical="center" shrinkToFit="1"/>
      <protection/>
    </xf>
    <xf numFmtId="0" fontId="12" fillId="33" borderId="10" xfId="88" applyFont="1" applyFill="1" applyBorder="1" applyAlignment="1">
      <alignment vertical="center" shrinkToFit="1"/>
      <protection/>
    </xf>
    <xf numFmtId="0" fontId="3" fillId="34" borderId="0" xfId="85" applyFont="1" applyFill="1" applyAlignment="1" applyProtection="1">
      <alignment shrinkToFit="1"/>
      <protection locked="0"/>
    </xf>
    <xf numFmtId="0" fontId="75" fillId="33" borderId="0" xfId="86" applyFont="1" applyFill="1" applyAlignment="1" applyProtection="1">
      <alignment shrinkToFit="1"/>
      <protection locked="0"/>
    </xf>
    <xf numFmtId="1" fontId="9" fillId="33" borderId="0" xfId="86" applyNumberFormat="1" applyFont="1" applyFill="1" applyAlignment="1" applyProtection="1">
      <alignment vertical="top" shrinkToFit="1"/>
      <protection/>
    </xf>
    <xf numFmtId="0" fontId="10" fillId="33" borderId="10" xfId="58" applyNumberFormat="1" applyFont="1" applyFill="1" applyBorder="1" applyAlignment="1" applyProtection="1">
      <alignment horizontal="center" vertical="center" shrinkToFit="1"/>
      <protection/>
    </xf>
    <xf numFmtId="0" fontId="14" fillId="33" borderId="10" xfId="0" applyNumberFormat="1" applyFont="1" applyFill="1" applyBorder="1" applyAlignment="1" applyProtection="1">
      <alignment vertical="center" shrinkToFit="1"/>
      <protection/>
    </xf>
    <xf numFmtId="0" fontId="15" fillId="33" borderId="10" xfId="0" applyNumberFormat="1" applyFont="1" applyFill="1" applyBorder="1" applyAlignment="1" applyProtection="1">
      <alignment vertical="center" shrinkToFit="1"/>
      <protection/>
    </xf>
    <xf numFmtId="0" fontId="14" fillId="33" borderId="10" xfId="0" applyNumberFormat="1" applyFont="1" applyFill="1" applyBorder="1" applyAlignment="1" applyProtection="1">
      <alignment horizontal="left" vertical="center" shrinkToFit="1"/>
      <protection/>
    </xf>
    <xf numFmtId="0" fontId="15" fillId="33" borderId="10" xfId="0" applyNumberFormat="1" applyFont="1" applyFill="1" applyBorder="1" applyAlignment="1" applyProtection="1">
      <alignment horizontal="left" vertical="center" shrinkToFit="1"/>
      <protection/>
    </xf>
    <xf numFmtId="0" fontId="10" fillId="33" borderId="10" xfId="89" applyFont="1" applyFill="1" applyBorder="1" applyAlignment="1">
      <alignment horizontal="center" vertical="center" shrinkToFit="1"/>
      <protection/>
    </xf>
    <xf numFmtId="0" fontId="0" fillId="33" borderId="0" xfId="0" applyFill="1" applyAlignment="1">
      <alignment shrinkToFit="1"/>
    </xf>
    <xf numFmtId="0" fontId="1" fillId="0" borderId="0" xfId="62" applyFont="1" applyBorder="1" applyAlignment="1">
      <alignment shrinkToFit="1"/>
      <protection/>
    </xf>
    <xf numFmtId="0" fontId="1" fillId="0" borderId="0" xfId="62" applyBorder="1" applyAlignment="1">
      <alignment shrinkToFit="1"/>
      <protection/>
    </xf>
    <xf numFmtId="0" fontId="68" fillId="0" borderId="10" xfId="44" applyFont="1" applyBorder="1" applyAlignment="1">
      <alignment horizontal="left" vertical="center" shrinkToFit="1"/>
      <protection/>
    </xf>
    <xf numFmtId="0" fontId="69" fillId="0" borderId="10" xfId="44" applyFont="1" applyBorder="1" applyAlignment="1">
      <alignment horizontal="center" vertical="center" shrinkToFit="1"/>
      <protection/>
    </xf>
    <xf numFmtId="0" fontId="68" fillId="33" borderId="10" xfId="44" applyFont="1" applyFill="1" applyBorder="1" applyAlignment="1">
      <alignment vertical="center" shrinkToFit="1"/>
      <protection/>
    </xf>
    <xf numFmtId="0" fontId="1" fillId="0" borderId="0" xfId="46" applyAlignment="1">
      <alignment vertical="center" shrinkToFit="1"/>
      <protection/>
    </xf>
    <xf numFmtId="0" fontId="1" fillId="0" borderId="0" xfId="54" applyFont="1" applyAlignment="1">
      <alignment vertical="center" shrinkToFit="1"/>
      <protection/>
    </xf>
    <xf numFmtId="0" fontId="12" fillId="0" borderId="0" xfId="49" applyNumberFormat="1" applyFont="1" applyFill="1" applyBorder="1" applyAlignment="1" applyProtection="1">
      <alignment shrinkToFit="1"/>
      <protection/>
    </xf>
    <xf numFmtId="0" fontId="7" fillId="0" borderId="10" xfId="48" applyNumberFormat="1" applyFont="1" applyFill="1" applyBorder="1" applyAlignment="1" applyProtection="1">
      <alignment horizontal="left" vertical="center" shrinkToFit="1"/>
      <protection/>
    </xf>
    <xf numFmtId="49" fontId="12" fillId="0" borderId="10" xfId="66" applyNumberFormat="1" applyFont="1" applyBorder="1" applyAlignment="1">
      <alignment shrinkToFit="1"/>
      <protection/>
    </xf>
    <xf numFmtId="49" fontId="12" fillId="0" borderId="10" xfId="71" applyNumberFormat="1" applyFont="1" applyBorder="1" applyAlignment="1">
      <alignment shrinkToFit="1"/>
      <protection/>
    </xf>
    <xf numFmtId="49" fontId="12" fillId="0" borderId="10" xfId="72" applyNumberFormat="1" applyFont="1" applyBorder="1" applyAlignment="1">
      <alignment shrinkToFit="1"/>
      <protection/>
    </xf>
    <xf numFmtId="49" fontId="12" fillId="0" borderId="10" xfId="74" applyNumberFormat="1" applyFont="1" applyBorder="1" applyAlignment="1">
      <alignment shrinkToFit="1"/>
      <protection/>
    </xf>
    <xf numFmtId="0" fontId="29" fillId="0" borderId="10" xfId="48" applyNumberFormat="1" applyFont="1" applyFill="1" applyBorder="1" applyAlignment="1" applyProtection="1">
      <alignment horizontal="left" vertical="center" shrinkToFit="1"/>
      <protection/>
    </xf>
    <xf numFmtId="49" fontId="12" fillId="0" borderId="10" xfId="73" applyNumberFormat="1" applyFont="1" applyBorder="1" applyAlignment="1">
      <alignment shrinkToFit="1"/>
      <protection/>
    </xf>
    <xf numFmtId="0" fontId="6" fillId="0" borderId="10" xfId="48" applyNumberFormat="1" applyFont="1" applyFill="1" applyBorder="1" applyAlignment="1" applyProtection="1">
      <alignment horizontal="left" vertical="center" shrinkToFit="1"/>
      <protection/>
    </xf>
    <xf numFmtId="49" fontId="12" fillId="0" borderId="10" xfId="69" applyNumberFormat="1" applyFont="1" applyBorder="1" applyAlignment="1">
      <alignment shrinkToFit="1"/>
      <protection/>
    </xf>
    <xf numFmtId="49" fontId="12" fillId="0" borderId="10" xfId="70" applyNumberFormat="1" applyFont="1" applyBorder="1" applyAlignment="1">
      <alignment shrinkToFit="1"/>
      <protection/>
    </xf>
    <xf numFmtId="49" fontId="12" fillId="0" borderId="10" xfId="75" applyNumberFormat="1" applyFont="1" applyBorder="1" applyAlignment="1">
      <alignment shrinkToFit="1"/>
      <protection/>
    </xf>
    <xf numFmtId="49" fontId="12" fillId="0" borderId="10" xfId="67" applyNumberFormat="1" applyFont="1" applyBorder="1" applyAlignment="1">
      <alignment shrinkToFit="1"/>
      <protection/>
    </xf>
    <xf numFmtId="49" fontId="12" fillId="0" borderId="10" xfId="68" applyNumberFormat="1" applyFont="1" applyBorder="1" applyAlignment="1">
      <alignment shrinkToFit="1"/>
      <protection/>
    </xf>
    <xf numFmtId="0" fontId="10" fillId="33" borderId="10" xfId="55" applyFont="1" applyFill="1" applyBorder="1" applyAlignment="1">
      <alignment horizontal="center" vertical="center" wrapText="1"/>
      <protection/>
    </xf>
    <xf numFmtId="0" fontId="5" fillId="0" borderId="0" xfId="81" applyFont="1" applyAlignment="1">
      <alignment horizontal="center" vertical="top"/>
      <protection/>
    </xf>
    <xf numFmtId="0" fontId="4" fillId="0" borderId="0" xfId="81" applyFont="1" applyAlignment="1">
      <alignment horizontal="center" vertical="center"/>
      <protection/>
    </xf>
    <xf numFmtId="0" fontId="8" fillId="0" borderId="0" xfId="59" applyFont="1" applyAlignment="1">
      <alignment horizontal="center" vertical="center"/>
      <protection/>
    </xf>
    <xf numFmtId="0" fontId="8" fillId="0" borderId="0" xfId="52" applyFont="1" applyFill="1" applyAlignment="1">
      <alignment horizontal="center" vertical="center"/>
      <protection/>
    </xf>
    <xf numFmtId="0" fontId="8" fillId="0" borderId="0" xfId="52" applyFont="1" applyFill="1" applyAlignment="1">
      <alignment horizontal="center" vertical="center"/>
      <protection/>
    </xf>
    <xf numFmtId="0" fontId="8" fillId="33" borderId="0" xfId="53" applyFont="1" applyFill="1" applyAlignment="1">
      <alignment horizontal="center" vertical="center"/>
      <protection/>
    </xf>
    <xf numFmtId="0" fontId="8" fillId="0" borderId="0" xfId="54" applyFont="1" applyAlignment="1">
      <alignment horizontal="center" vertical="center"/>
      <protection/>
    </xf>
    <xf numFmtId="0" fontId="15" fillId="0" borderId="0" xfId="54" applyNumberFormat="1" applyFont="1" applyFill="1" applyAlignment="1" applyProtection="1">
      <alignment horizontal="right" vertical="center"/>
      <protection/>
    </xf>
    <xf numFmtId="0" fontId="18" fillId="0" borderId="11" xfId="54" applyFont="1" applyFill="1" applyBorder="1" applyAlignment="1">
      <alignment horizontal="left" vertical="center" wrapText="1"/>
      <protection/>
    </xf>
    <xf numFmtId="0" fontId="12" fillId="0" borderId="11" xfId="54" applyFont="1" applyFill="1" applyBorder="1" applyAlignment="1">
      <alignment horizontal="left" vertical="center" wrapText="1"/>
      <protection/>
    </xf>
    <xf numFmtId="0" fontId="8" fillId="0" borderId="0" xfId="54" applyNumberFormat="1" applyFont="1" applyFill="1" applyAlignment="1" applyProtection="1">
      <alignment horizontal="center" vertical="center" wrapText="1"/>
      <protection/>
    </xf>
    <xf numFmtId="0" fontId="19" fillId="0" borderId="11" xfId="54" applyFont="1" applyFill="1" applyBorder="1" applyAlignment="1">
      <alignment horizontal="left" vertical="center" wrapText="1"/>
      <protection/>
    </xf>
    <xf numFmtId="0" fontId="8" fillId="0" borderId="0" xfId="46" applyFont="1" applyAlignment="1">
      <alignment horizontal="center" vertical="center"/>
      <protection/>
    </xf>
    <xf numFmtId="0" fontId="19" fillId="0" borderId="11" xfId="46" applyFont="1" applyBorder="1" applyAlignment="1">
      <alignment horizontal="left" vertical="center" wrapText="1"/>
      <protection/>
    </xf>
    <xf numFmtId="0" fontId="20" fillId="0" borderId="0" xfId="61" applyFont="1" applyBorder="1" applyAlignment="1">
      <alignment horizontal="center" vertical="center"/>
      <protection/>
    </xf>
    <xf numFmtId="0" fontId="19" fillId="0" borderId="0" xfId="46" applyFont="1" applyBorder="1" applyAlignment="1">
      <alignment horizontal="left" vertical="center" wrapText="1"/>
      <protection/>
    </xf>
    <xf numFmtId="0" fontId="19" fillId="33" borderId="0" xfId="46" applyFont="1" applyFill="1" applyBorder="1" applyAlignment="1">
      <alignment horizontal="left" vertical="top" wrapText="1"/>
      <protection/>
    </xf>
    <xf numFmtId="0" fontId="1" fillId="0" borderId="0" xfId="78" applyFont="1" applyBorder="1" applyAlignment="1">
      <alignment horizontal="left" vertical="center" wrapText="1"/>
      <protection/>
    </xf>
    <xf numFmtId="0" fontId="8" fillId="0" borderId="0" xfId="80" applyFont="1" applyAlignment="1">
      <alignment horizontal="center" vertical="center"/>
      <protection/>
    </xf>
    <xf numFmtId="0" fontId="8" fillId="0" borderId="0" xfId="80" applyFont="1" applyAlignment="1">
      <alignment horizontal="center" vertical="center"/>
      <protection/>
    </xf>
    <xf numFmtId="0" fontId="1" fillId="0" borderId="0" xfId="78" applyFont="1" applyFill="1" applyBorder="1" applyAlignment="1">
      <alignment horizontal="left" vertical="center" wrapText="1"/>
      <protection/>
    </xf>
    <xf numFmtId="1" fontId="8" fillId="34" borderId="0" xfId="85" applyNumberFormat="1" applyFont="1" applyFill="1" applyAlignment="1" applyProtection="1">
      <alignment horizontal="center" vertical="center"/>
      <protection/>
    </xf>
    <xf numFmtId="1" fontId="8" fillId="34" borderId="0" xfId="85" applyNumberFormat="1" applyFont="1" applyFill="1" applyAlignment="1" applyProtection="1">
      <alignment horizontal="center" vertical="center"/>
      <protection/>
    </xf>
    <xf numFmtId="0" fontId="8" fillId="0" borderId="0" xfId="80" applyFont="1" applyAlignment="1">
      <alignment horizontal="center"/>
      <protection/>
    </xf>
    <xf numFmtId="0" fontId="8" fillId="0" borderId="0" xfId="80" applyFont="1" applyAlignment="1">
      <alignment horizontal="center"/>
      <protection/>
    </xf>
    <xf numFmtId="1" fontId="8" fillId="33" borderId="0" xfId="86" applyNumberFormat="1" applyFont="1" applyFill="1" applyAlignment="1" applyProtection="1">
      <alignment horizontal="center"/>
      <protection/>
    </xf>
    <xf numFmtId="0" fontId="8" fillId="0" borderId="0" xfId="46" applyFont="1" applyAlignment="1">
      <alignment horizontal="center" vertical="center"/>
      <protection/>
    </xf>
    <xf numFmtId="0" fontId="24" fillId="0" borderId="11" xfId="46" applyFont="1" applyBorder="1" applyAlignment="1">
      <alignment horizontal="left" vertical="center" wrapText="1"/>
      <protection/>
    </xf>
    <xf numFmtId="0" fontId="8" fillId="0" borderId="0" xfId="60" applyFont="1" applyFill="1" applyBorder="1" applyAlignment="1" applyProtection="1">
      <alignment horizontal="center"/>
      <protection/>
    </xf>
    <xf numFmtId="0" fontId="8" fillId="0" borderId="0" xfId="60" applyFont="1" applyFill="1" applyBorder="1" applyAlignment="1" applyProtection="1">
      <alignment horizontal="center"/>
      <protection/>
    </xf>
    <xf numFmtId="0" fontId="8" fillId="0" borderId="0" xfId="60" applyFont="1" applyFill="1" applyBorder="1" applyAlignment="1" applyProtection="1">
      <alignment horizontal="center" vertical="center"/>
      <protection/>
    </xf>
    <xf numFmtId="0" fontId="8" fillId="0" borderId="0" xfId="60" applyFont="1" applyFill="1" applyBorder="1" applyAlignment="1" applyProtection="1">
      <alignment horizontal="center" vertical="center"/>
      <protection/>
    </xf>
    <xf numFmtId="0" fontId="1" fillId="0" borderId="11" xfId="62" applyFont="1" applyFill="1" applyBorder="1" applyAlignment="1">
      <alignment vertical="center" wrapText="1"/>
      <protection/>
    </xf>
    <xf numFmtId="0" fontId="8" fillId="0" borderId="0" xfId="62" applyFont="1" applyBorder="1" applyAlignment="1">
      <alignment horizontal="center" vertical="center"/>
      <protection/>
    </xf>
    <xf numFmtId="0" fontId="8" fillId="0" borderId="0" xfId="62" applyFont="1" applyBorder="1" applyAlignment="1">
      <alignment horizontal="center" vertical="center"/>
      <protection/>
    </xf>
    <xf numFmtId="0" fontId="80" fillId="0" borderId="10" xfId="62" applyFont="1" applyBorder="1" applyAlignment="1">
      <alignment horizontal="center" vertical="center" shrinkToFit="1"/>
      <protection/>
    </xf>
    <xf numFmtId="0" fontId="80" fillId="0" borderId="10" xfId="62" applyFont="1" applyBorder="1" applyAlignment="1">
      <alignment horizontal="center" vertical="center" wrapText="1"/>
      <protection/>
    </xf>
    <xf numFmtId="0" fontId="80" fillId="0" borderId="10" xfId="59" applyFont="1" applyBorder="1" applyAlignment="1">
      <alignment horizontal="center" vertical="center"/>
      <protection/>
    </xf>
    <xf numFmtId="0" fontId="80" fillId="0" borderId="10" xfId="59" applyFont="1" applyBorder="1" applyAlignment="1">
      <alignment horizontal="center" vertical="center" wrapText="1"/>
      <protection/>
    </xf>
    <xf numFmtId="0" fontId="10" fillId="0" borderId="10" xfId="52" applyFont="1" applyBorder="1" applyAlignment="1">
      <alignment horizontal="center" vertical="center" wrapText="1"/>
      <protection/>
    </xf>
    <xf numFmtId="0" fontId="10" fillId="0" borderId="10" xfId="52" applyFont="1" applyBorder="1" applyAlignment="1">
      <alignment horizontal="center" vertical="center" wrapText="1"/>
      <protection/>
    </xf>
    <xf numFmtId="0" fontId="20" fillId="0" borderId="0" xfId="44" applyFont="1" applyAlignment="1">
      <alignment horizontal="center" vertical="center"/>
      <protection/>
    </xf>
    <xf numFmtId="0" fontId="1" fillId="0" borderId="0" xfId="52" applyFont="1" applyBorder="1" applyAlignment="1">
      <alignment horizontal="left" vertical="center" wrapText="1"/>
      <protection/>
    </xf>
    <xf numFmtId="0" fontId="1" fillId="0" borderId="0" xfId="52" applyFont="1" applyAlignment="1">
      <alignment horizontal="left" vertical="center" wrapText="1"/>
      <protection/>
    </xf>
    <xf numFmtId="0" fontId="1" fillId="0" borderId="0" xfId="52" applyFont="1" applyAlignment="1">
      <alignment horizontal="left" vertical="center"/>
      <protection/>
    </xf>
    <xf numFmtId="0" fontId="20" fillId="0" borderId="0" xfId="49" applyNumberFormat="1" applyFont="1" applyFill="1" applyBorder="1" applyAlignment="1" applyProtection="1">
      <alignment horizontal="center" vertical="center"/>
      <protection/>
    </xf>
    <xf numFmtId="0" fontId="7" fillId="0" borderId="16" xfId="49" applyNumberFormat="1" applyFont="1" applyFill="1" applyBorder="1" applyAlignment="1" applyProtection="1">
      <alignment horizontal="center" vertical="center" wrapText="1"/>
      <protection/>
    </xf>
    <xf numFmtId="0" fontId="7" fillId="0" borderId="12" xfId="49" applyNumberFormat="1" applyFont="1" applyFill="1" applyBorder="1" applyAlignment="1" applyProtection="1">
      <alignment horizontal="center" vertical="center" wrapText="1"/>
      <protection/>
    </xf>
    <xf numFmtId="184" fontId="10" fillId="0" borderId="10" xfId="83" applyNumberFormat="1" applyFont="1" applyFill="1" applyBorder="1" applyAlignment="1" applyProtection="1">
      <alignment horizontal="center" vertical="center"/>
      <protection/>
    </xf>
    <xf numFmtId="184" fontId="10" fillId="0" borderId="10" xfId="83" applyNumberFormat="1" applyFont="1" applyFill="1" applyBorder="1" applyAlignment="1" applyProtection="1">
      <alignment horizontal="center" vertical="center" wrapText="1"/>
      <protection/>
    </xf>
    <xf numFmtId="0" fontId="10" fillId="0" borderId="10" xfId="49" applyFont="1" applyFill="1" applyBorder="1" applyAlignment="1">
      <alignment horizontal="center" vertical="center" wrapText="1"/>
      <protection/>
    </xf>
    <xf numFmtId="0" fontId="1" fillId="0" borderId="0" xfId="52" applyFont="1" applyAlignment="1">
      <alignment vertical="center" wrapText="1"/>
      <protection/>
    </xf>
    <xf numFmtId="184" fontId="10" fillId="0" borderId="17" xfId="83" applyNumberFormat="1" applyFont="1" applyFill="1" applyBorder="1" applyAlignment="1" applyProtection="1">
      <alignment horizontal="center" vertical="center"/>
      <protection/>
    </xf>
    <xf numFmtId="184" fontId="10" fillId="0" borderId="18" xfId="83" applyNumberFormat="1" applyFont="1" applyFill="1" applyBorder="1" applyAlignment="1" applyProtection="1">
      <alignment horizontal="center" vertical="center"/>
      <protection/>
    </xf>
    <xf numFmtId="0" fontId="10" fillId="0" borderId="10" xfId="49" applyFont="1" applyFill="1" applyBorder="1" applyAlignment="1">
      <alignment horizontal="center" wrapText="1"/>
      <protection/>
    </xf>
    <xf numFmtId="0" fontId="7" fillId="0" borderId="16" xfId="49" applyNumberFormat="1" applyFont="1" applyFill="1" applyBorder="1" applyAlignment="1" applyProtection="1">
      <alignment horizontal="center" vertical="center" shrinkToFit="1"/>
      <protection/>
    </xf>
    <xf numFmtId="0" fontId="7" fillId="0" borderId="12" xfId="49" applyNumberFormat="1" applyFont="1" applyFill="1" applyBorder="1" applyAlignment="1" applyProtection="1">
      <alignment horizontal="center" vertical="center" shrinkToFit="1"/>
      <protection/>
    </xf>
    <xf numFmtId="0" fontId="10" fillId="0" borderId="16" xfId="49" applyFont="1" applyFill="1" applyBorder="1" applyAlignment="1">
      <alignment horizontal="center" vertical="center" wrapText="1"/>
      <protection/>
    </xf>
    <xf numFmtId="0" fontId="10" fillId="0" borderId="12" xfId="49" applyFont="1" applyFill="1" applyBorder="1" applyAlignment="1">
      <alignment horizontal="center" vertical="center" wrapText="1"/>
      <protection/>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19" fillId="0" borderId="0" xfId="54" applyFont="1" applyAlignment="1">
      <alignment horizontal="left" vertical="center" wrapText="1"/>
      <protection/>
    </xf>
    <xf numFmtId="0" fontId="81" fillId="0" borderId="0" xfId="54" applyFont="1" applyAlignment="1">
      <alignment horizontal="center" vertical="center"/>
      <protection/>
    </xf>
    <xf numFmtId="0" fontId="58" fillId="0" borderId="10" xfId="0" applyFont="1" applyBorder="1" applyAlignment="1">
      <alignment horizontal="center" vertical="center"/>
    </xf>
    <xf numFmtId="0" fontId="18" fillId="0" borderId="0" xfId="54" applyFont="1" applyAlignment="1">
      <alignment horizontal="left" vertical="center" wrapText="1"/>
      <protection/>
    </xf>
  </cellXfs>
  <cellStyles count="10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百分比 2" xfId="34"/>
    <cellStyle name="百分比 2 2 2 2 2 2" xfId="35"/>
    <cellStyle name="百分比 5 7" xfId="36"/>
    <cellStyle name="标题" xfId="37"/>
    <cellStyle name="标题 1" xfId="38"/>
    <cellStyle name="标题 2" xfId="39"/>
    <cellStyle name="标题 3" xfId="40"/>
    <cellStyle name="标题 4" xfId="41"/>
    <cellStyle name="差" xfId="42"/>
    <cellStyle name="常规 10" xfId="43"/>
    <cellStyle name="常规 10 2 2 2 2" xfId="44"/>
    <cellStyle name="常规 10 5" xfId="45"/>
    <cellStyle name="常规 12 2" xfId="46"/>
    <cellStyle name="常规 12 6" xfId="47"/>
    <cellStyle name="常规 13 2 2 2 2" xfId="48"/>
    <cellStyle name="常规 13 2 2_2015财政决算公开" xfId="49"/>
    <cellStyle name="常规 14 6" xfId="50"/>
    <cellStyle name="常规 2" xfId="51"/>
    <cellStyle name="常规 2 2 2 2_2015财政决算公开" xfId="52"/>
    <cellStyle name="常规 2 2 2 2_2015财政决算公开 2" xfId="53"/>
    <cellStyle name="常规 2 2 2 2_2015财政决算公开 3 2" xfId="54"/>
    <cellStyle name="常规 2 2 2 2_2015财政决算公开 3 2 2" xfId="55"/>
    <cellStyle name="常规 3" xfId="56"/>
    <cellStyle name="常规 3 2" xfId="57"/>
    <cellStyle name="常规 3 2 2" xfId="58"/>
    <cellStyle name="常规 3 2 2 6 2" xfId="59"/>
    <cellStyle name="常规 3 2 8 2" xfId="60"/>
    <cellStyle name="常规 33 3" xfId="61"/>
    <cellStyle name="常规 4 2 11" xfId="62"/>
    <cellStyle name="常规 4 2 11 2" xfId="63"/>
    <cellStyle name="常规 4 2 3 6" xfId="64"/>
    <cellStyle name="常规 49" xfId="65"/>
    <cellStyle name="常规 59" xfId="66"/>
    <cellStyle name="常规 61" xfId="67"/>
    <cellStyle name="常规 62" xfId="68"/>
    <cellStyle name="常规 63" xfId="69"/>
    <cellStyle name="常规 64" xfId="70"/>
    <cellStyle name="常规 65" xfId="71"/>
    <cellStyle name="常规 66" xfId="72"/>
    <cellStyle name="常规 67" xfId="73"/>
    <cellStyle name="常规 69" xfId="74"/>
    <cellStyle name="常规 70" xfId="75"/>
    <cellStyle name="常规 71" xfId="76"/>
    <cellStyle name="常规 76" xfId="77"/>
    <cellStyle name="常规_2002年全省财政基金预算收入计划表 2 2 2" xfId="78"/>
    <cellStyle name="常规_2002年全省财政基金预算收入计划表_新 2" xfId="79"/>
    <cellStyle name="常规_2003年预计及2004年预算基金_Book2" xfId="80"/>
    <cellStyle name="常规_2006年预算表" xfId="81"/>
    <cellStyle name="常规_2007年云南省向人大报送政府收支预算表格式编制过程表" xfId="82"/>
    <cellStyle name="常规_B12福建省6月决算 2" xfId="83"/>
    <cellStyle name="常规_本级 2 2 2" xfId="84"/>
    <cellStyle name="常规_内15福建1_新 2" xfId="85"/>
    <cellStyle name="常规_内15福建1_新 2 2" xfId="86"/>
    <cellStyle name="常规_省级基金表样 2" xfId="87"/>
    <cellStyle name="常规_预计与预算2 3 2" xfId="88"/>
    <cellStyle name="常规_预计与预算2 3 2 2 2 2" xfId="89"/>
    <cellStyle name="好" xfId="90"/>
    <cellStyle name="汇总" xfId="91"/>
    <cellStyle name="Currency" xfId="92"/>
    <cellStyle name="Currency [0]" xfId="93"/>
    <cellStyle name="计算" xfId="94"/>
    <cellStyle name="检查单元格" xfId="95"/>
    <cellStyle name="解释性文本" xfId="96"/>
    <cellStyle name="警告文本" xfId="97"/>
    <cellStyle name="链接单元格" xfId="98"/>
    <cellStyle name="Comma" xfId="99"/>
    <cellStyle name="千位分隔 10" xfId="100"/>
    <cellStyle name="千位分隔 10 2" xfId="101"/>
    <cellStyle name="千位分隔 10 2 2" xfId="102"/>
    <cellStyle name="Comma [0]" xfId="103"/>
    <cellStyle name="适中" xfId="104"/>
    <cellStyle name="输出" xfId="105"/>
    <cellStyle name="输入" xfId="106"/>
    <cellStyle name="着色 1" xfId="107"/>
    <cellStyle name="着色 2" xfId="108"/>
    <cellStyle name="着色 3" xfId="109"/>
    <cellStyle name="着色 4" xfId="110"/>
    <cellStyle name="着色 5" xfId="111"/>
    <cellStyle name="着色 6" xfId="112"/>
    <cellStyle name="注释" xfId="113"/>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8"/>
  <sheetViews>
    <sheetView zoomScalePageLayoutView="0" workbookViewId="0" topLeftCell="A1">
      <selection activeCell="B18" sqref="B18"/>
    </sheetView>
  </sheetViews>
  <sheetFormatPr defaultColWidth="9.140625" defaultRowHeight="12.75"/>
  <cols>
    <col min="1" max="1" width="8.8515625" style="148" customWidth="1"/>
    <col min="2" max="2" width="79.140625" style="149" bestFit="1" customWidth="1"/>
    <col min="3" max="16384" width="9.140625" style="149" customWidth="1"/>
  </cols>
  <sheetData>
    <row r="1" spans="1:2" s="1" customFormat="1" ht="22.5">
      <c r="A1" s="317" t="s">
        <v>1602</v>
      </c>
      <c r="B1" s="317"/>
    </row>
    <row r="2" spans="1:2" ht="14.25">
      <c r="A2" s="318"/>
      <c r="B2" s="318"/>
    </row>
    <row r="3" spans="1:2" ht="14.25">
      <c r="A3" s="206" t="s">
        <v>1550</v>
      </c>
      <c r="B3" s="204" t="s">
        <v>1603</v>
      </c>
    </row>
    <row r="4" spans="1:2" ht="14.25">
      <c r="A4" s="206" t="s">
        <v>1551</v>
      </c>
      <c r="B4" s="204" t="s">
        <v>1604</v>
      </c>
    </row>
    <row r="5" spans="1:2" ht="14.25">
      <c r="A5" s="206" t="s">
        <v>1552</v>
      </c>
      <c r="B5" s="204" t="s">
        <v>1605</v>
      </c>
    </row>
    <row r="6" spans="1:2" ht="14.25">
      <c r="A6" s="206" t="s">
        <v>1553</v>
      </c>
      <c r="B6" s="204" t="s">
        <v>1606</v>
      </c>
    </row>
    <row r="7" spans="1:2" ht="14.25">
      <c r="A7" s="206" t="s">
        <v>1554</v>
      </c>
      <c r="B7" s="204" t="s">
        <v>1607</v>
      </c>
    </row>
    <row r="8" spans="1:2" ht="14.25">
      <c r="A8" s="206" t="s">
        <v>1555</v>
      </c>
      <c r="B8" s="204" t="s">
        <v>1608</v>
      </c>
    </row>
    <row r="9" spans="1:2" ht="14.25">
      <c r="A9" s="206" t="s">
        <v>1556</v>
      </c>
      <c r="B9" s="204" t="s">
        <v>1609</v>
      </c>
    </row>
    <row r="10" spans="1:2" ht="14.25">
      <c r="A10" s="206" t="s">
        <v>1557</v>
      </c>
      <c r="B10" s="204" t="s">
        <v>1610</v>
      </c>
    </row>
    <row r="11" spans="1:2" ht="14.25">
      <c r="A11" s="206" t="s">
        <v>1558</v>
      </c>
      <c r="B11" s="204" t="s">
        <v>1611</v>
      </c>
    </row>
    <row r="12" spans="1:2" ht="14.25">
      <c r="A12" s="206" t="s">
        <v>1559</v>
      </c>
      <c r="B12" s="204" t="s">
        <v>1612</v>
      </c>
    </row>
    <row r="13" spans="1:2" ht="14.25">
      <c r="A13" s="206" t="s">
        <v>1560</v>
      </c>
      <c r="B13" s="204" t="s">
        <v>1613</v>
      </c>
    </row>
    <row r="14" spans="1:2" ht="14.25">
      <c r="A14" s="206" t="s">
        <v>1561</v>
      </c>
      <c r="B14" s="204" t="s">
        <v>1614</v>
      </c>
    </row>
    <row r="15" spans="1:2" ht="14.25">
      <c r="A15" s="206" t="s">
        <v>1562</v>
      </c>
      <c r="B15" s="204" t="s">
        <v>1615</v>
      </c>
    </row>
    <row r="16" spans="1:2" ht="14.25">
      <c r="A16" s="206" t="s">
        <v>1563</v>
      </c>
      <c r="B16" s="204" t="s">
        <v>1616</v>
      </c>
    </row>
    <row r="17" spans="1:2" ht="14.25">
      <c r="A17" s="206" t="s">
        <v>1564</v>
      </c>
      <c r="B17" s="204" t="s">
        <v>1617</v>
      </c>
    </row>
    <row r="18" spans="1:2" ht="14.25">
      <c r="A18" s="206" t="s">
        <v>1565</v>
      </c>
      <c r="B18" s="204" t="s">
        <v>1618</v>
      </c>
    </row>
    <row r="19" spans="1:2" ht="14.25">
      <c r="A19" s="206" t="s">
        <v>1566</v>
      </c>
      <c r="B19" s="204" t="s">
        <v>1619</v>
      </c>
    </row>
    <row r="20" spans="1:2" ht="14.25">
      <c r="A20" s="206" t="s">
        <v>1567</v>
      </c>
      <c r="B20" s="204" t="s">
        <v>1620</v>
      </c>
    </row>
    <row r="21" spans="1:2" ht="14.25">
      <c r="A21" s="206" t="s">
        <v>1568</v>
      </c>
      <c r="B21" s="204" t="s">
        <v>1621</v>
      </c>
    </row>
    <row r="22" spans="1:2" ht="14.25">
      <c r="A22" s="206" t="s">
        <v>1569</v>
      </c>
      <c r="B22" s="204" t="s">
        <v>1622</v>
      </c>
    </row>
    <row r="23" spans="1:2" ht="14.25">
      <c r="A23" s="206" t="s">
        <v>1570</v>
      </c>
      <c r="B23" s="204" t="s">
        <v>1623</v>
      </c>
    </row>
    <row r="24" spans="1:2" ht="14.25">
      <c r="A24" s="206" t="s">
        <v>1571</v>
      </c>
      <c r="B24" s="204" t="s">
        <v>1624</v>
      </c>
    </row>
    <row r="25" spans="1:2" ht="14.25">
      <c r="A25" s="206" t="s">
        <v>1572</v>
      </c>
      <c r="B25" s="205" t="s">
        <v>1625</v>
      </c>
    </row>
    <row r="26" spans="1:2" ht="14.25">
      <c r="A26" s="206" t="s">
        <v>1573</v>
      </c>
      <c r="B26" s="205" t="s">
        <v>1626</v>
      </c>
    </row>
    <row r="27" spans="1:2" ht="14.25">
      <c r="A27" s="206" t="s">
        <v>1574</v>
      </c>
      <c r="B27" s="205" t="s">
        <v>1627</v>
      </c>
    </row>
    <row r="28" spans="1:2" ht="14.25">
      <c r="A28" s="206" t="s">
        <v>1575</v>
      </c>
      <c r="B28" s="205" t="s">
        <v>1628</v>
      </c>
    </row>
  </sheetData>
  <sheetProtection/>
  <mergeCells count="2">
    <mergeCell ref="A1:B1"/>
    <mergeCell ref="A2:B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7"/>
  <sheetViews>
    <sheetView tabSelected="1" zoomScalePageLayoutView="0" workbookViewId="0" topLeftCell="A23">
      <selection activeCell="A27" sqref="A27:B27"/>
    </sheetView>
  </sheetViews>
  <sheetFormatPr defaultColWidth="9.140625" defaultRowHeight="12.75"/>
  <cols>
    <col min="1" max="1" width="46.421875" style="47" customWidth="1"/>
    <col min="2" max="2" width="41.140625" style="47" customWidth="1"/>
    <col min="3" max="16384" width="9.140625" style="47" customWidth="1"/>
  </cols>
  <sheetData>
    <row r="1" ht="13.5">
      <c r="A1" s="199" t="s">
        <v>1580</v>
      </c>
    </row>
    <row r="2" spans="1:2" s="48" customFormat="1" ht="20.25">
      <c r="A2" s="331" t="s">
        <v>1738</v>
      </c>
      <c r="B2" s="331"/>
    </row>
    <row r="3" spans="1:2" s="48" customFormat="1" ht="14.25">
      <c r="A3" s="49"/>
      <c r="B3" s="50" t="s">
        <v>59</v>
      </c>
    </row>
    <row r="4" spans="1:2" ht="13.5">
      <c r="A4" s="51" t="s">
        <v>958</v>
      </c>
      <c r="B4" s="51" t="s">
        <v>959</v>
      </c>
    </row>
    <row r="5" spans="1:2" ht="13.5">
      <c r="A5" s="52" t="s">
        <v>960</v>
      </c>
      <c r="B5" s="53">
        <v>761</v>
      </c>
    </row>
    <row r="6" spans="1:2" ht="13.5">
      <c r="A6" s="54" t="s">
        <v>961</v>
      </c>
      <c r="B6" s="53"/>
    </row>
    <row r="7" spans="1:2" ht="13.5">
      <c r="A7" s="54" t="s">
        <v>962</v>
      </c>
      <c r="B7" s="53">
        <v>608</v>
      </c>
    </row>
    <row r="8" spans="1:2" ht="13.5">
      <c r="A8" s="54" t="s">
        <v>963</v>
      </c>
      <c r="B8" s="53">
        <v>119</v>
      </c>
    </row>
    <row r="9" spans="1:2" ht="13.5">
      <c r="A9" s="54" t="s">
        <v>964</v>
      </c>
      <c r="B9" s="53">
        <v>489</v>
      </c>
    </row>
    <row r="10" spans="1:2" ht="13.5">
      <c r="A10" s="54" t="s">
        <v>965</v>
      </c>
      <c r="B10" s="53">
        <v>153</v>
      </c>
    </row>
    <row r="11" spans="1:2" ht="13.5">
      <c r="A11" s="54" t="s">
        <v>966</v>
      </c>
      <c r="B11" s="53">
        <v>153</v>
      </c>
    </row>
    <row r="12" spans="1:2" ht="13.5">
      <c r="A12" s="54" t="s">
        <v>967</v>
      </c>
      <c r="B12" s="53"/>
    </row>
    <row r="13" spans="1:8" ht="13.5">
      <c r="A13" s="54" t="s">
        <v>968</v>
      </c>
      <c r="B13" s="53"/>
      <c r="H13" s="55"/>
    </row>
    <row r="14" spans="1:2" ht="13.5">
      <c r="A14" s="52" t="s">
        <v>969</v>
      </c>
      <c r="B14" s="56"/>
    </row>
    <row r="15" spans="1:2" ht="13.5">
      <c r="A15" s="54" t="s">
        <v>970</v>
      </c>
      <c r="B15" s="53"/>
    </row>
    <row r="16" spans="1:2" ht="13.5">
      <c r="A16" s="54" t="s">
        <v>971</v>
      </c>
      <c r="B16" s="53"/>
    </row>
    <row r="17" spans="1:2" ht="13.5">
      <c r="A17" s="54" t="s">
        <v>972</v>
      </c>
      <c r="B17" s="53">
        <v>5</v>
      </c>
    </row>
    <row r="18" spans="1:2" ht="13.5">
      <c r="A18" s="54" t="s">
        <v>973</v>
      </c>
      <c r="B18" s="53">
        <v>319</v>
      </c>
    </row>
    <row r="19" spans="1:2" ht="13.5">
      <c r="A19" s="54" t="s">
        <v>974</v>
      </c>
      <c r="B19" s="53">
        <v>958</v>
      </c>
    </row>
    <row r="20" spans="1:2" ht="13.5">
      <c r="A20" s="54" t="s">
        <v>975</v>
      </c>
      <c r="B20" s="53"/>
    </row>
    <row r="21" spans="1:2" ht="13.5">
      <c r="A21" s="54" t="s">
        <v>976</v>
      </c>
      <c r="B21" s="53">
        <v>10763</v>
      </c>
    </row>
    <row r="22" spans="1:2" ht="13.5">
      <c r="A22" s="54" t="s">
        <v>977</v>
      </c>
      <c r="B22" s="53"/>
    </row>
    <row r="23" spans="1:2" ht="13.5">
      <c r="A23" s="54" t="s">
        <v>978</v>
      </c>
      <c r="B23" s="53"/>
    </row>
    <row r="24" spans="1:2" ht="13.5">
      <c r="A24" s="54" t="s">
        <v>979</v>
      </c>
      <c r="B24" s="53"/>
    </row>
    <row r="25" spans="1:2" ht="13.5">
      <c r="A25" s="57" t="s">
        <v>980</v>
      </c>
      <c r="B25" s="58"/>
    </row>
    <row r="26" spans="1:2" ht="116.25" customHeight="1">
      <c r="A26" s="332" t="s">
        <v>1820</v>
      </c>
      <c r="B26" s="332"/>
    </row>
    <row r="27" spans="1:2" ht="242.25" customHeight="1">
      <c r="A27" s="333" t="s">
        <v>1821</v>
      </c>
      <c r="B27" s="333"/>
    </row>
  </sheetData>
  <sheetProtection/>
  <mergeCells count="3">
    <mergeCell ref="A2:B2"/>
    <mergeCell ref="A26:B26"/>
    <mergeCell ref="A27:B2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V38"/>
  <sheetViews>
    <sheetView zoomScalePageLayoutView="0" workbookViewId="0" topLeftCell="A1">
      <selection activeCell="B16" sqref="B16"/>
    </sheetView>
  </sheetViews>
  <sheetFormatPr defaultColWidth="9.140625" defaultRowHeight="12.75"/>
  <cols>
    <col min="1" max="1" width="41.8515625" style="277" customWidth="1"/>
    <col min="2" max="2" width="10.7109375" style="59" customWidth="1"/>
    <col min="3" max="3" width="8.8515625" style="60" customWidth="1"/>
    <col min="4" max="4" width="12.7109375" style="60" customWidth="1"/>
    <col min="5" max="5" width="12.421875" style="60" hidden="1" customWidth="1"/>
    <col min="6" max="6" width="14.7109375" style="60" customWidth="1"/>
    <col min="7" max="16384" width="9.140625" style="60" customWidth="1"/>
  </cols>
  <sheetData>
    <row r="1" ht="13.5">
      <c r="A1" s="268" t="s">
        <v>1581</v>
      </c>
    </row>
    <row r="2" spans="1:6" ht="20.25">
      <c r="A2" s="335" t="s">
        <v>1739</v>
      </c>
      <c r="B2" s="336"/>
      <c r="C2" s="336"/>
      <c r="D2" s="336"/>
      <c r="E2" s="336"/>
      <c r="F2" s="336"/>
    </row>
    <row r="3" spans="1:6" ht="22.5">
      <c r="A3" s="269"/>
      <c r="F3" s="61" t="s">
        <v>59</v>
      </c>
    </row>
    <row r="4" spans="1:256" ht="27">
      <c r="A4" s="270" t="s">
        <v>1</v>
      </c>
      <c r="B4" s="210" t="s">
        <v>893</v>
      </c>
      <c r="C4" s="28" t="s">
        <v>2</v>
      </c>
      <c r="D4" s="27" t="s">
        <v>1132</v>
      </c>
      <c r="E4" s="27" t="s">
        <v>1195</v>
      </c>
      <c r="F4" s="27" t="s">
        <v>1133</v>
      </c>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14.25">
      <c r="A5" s="271" t="s">
        <v>1134</v>
      </c>
      <c r="B5" s="63">
        <f>B6</f>
        <v>207200</v>
      </c>
      <c r="C5" s="63">
        <f>C6</f>
        <v>179971</v>
      </c>
      <c r="D5" s="155">
        <f>C5/B5*100</f>
        <v>86.85859073359073</v>
      </c>
      <c r="E5" s="64">
        <v>156612</v>
      </c>
      <c r="F5" s="155">
        <f>C5/E5*100</f>
        <v>114.91520445432025</v>
      </c>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ht="14.25">
      <c r="A6" s="272" t="s">
        <v>1135</v>
      </c>
      <c r="B6" s="63">
        <f>SUM(B7:B24)</f>
        <v>207200</v>
      </c>
      <c r="C6" s="63">
        <f>SUM(C7:C24)</f>
        <v>179971</v>
      </c>
      <c r="D6" s="156">
        <f>C6/B6*100</f>
        <v>86.85859073359073</v>
      </c>
      <c r="E6" s="64">
        <v>156612</v>
      </c>
      <c r="F6" s="155">
        <f>C6/E6*100</f>
        <v>114.91520445432025</v>
      </c>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13.5">
      <c r="A7" s="273" t="s">
        <v>1136</v>
      </c>
      <c r="B7" s="14"/>
      <c r="C7" s="14"/>
      <c r="D7" s="156"/>
      <c r="E7" s="14"/>
      <c r="F7" s="155"/>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3.5">
      <c r="A8" s="274" t="s">
        <v>1137</v>
      </c>
      <c r="B8" s="14"/>
      <c r="C8" s="14"/>
      <c r="D8" s="156"/>
      <c r="E8" s="14"/>
      <c r="F8" s="155"/>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3.5">
      <c r="A9" s="274" t="s">
        <v>1138</v>
      </c>
      <c r="B9" s="14"/>
      <c r="C9" s="14"/>
      <c r="D9" s="156"/>
      <c r="E9" s="14"/>
      <c r="F9" s="155"/>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3.5">
      <c r="A10" s="274" t="s">
        <v>1139</v>
      </c>
      <c r="B10" s="14"/>
      <c r="C10" s="14"/>
      <c r="D10" s="156"/>
      <c r="E10" s="14"/>
      <c r="F10" s="155"/>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3.5">
      <c r="A11" s="274" t="s">
        <v>1140</v>
      </c>
      <c r="B11" s="14"/>
      <c r="C11" s="14"/>
      <c r="D11" s="156"/>
      <c r="E11" s="14"/>
      <c r="F11" s="155"/>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3.5">
      <c r="A12" s="274" t="s">
        <v>1141</v>
      </c>
      <c r="B12" s="14"/>
      <c r="C12" s="14"/>
      <c r="D12" s="156"/>
      <c r="E12" s="14"/>
      <c r="F12" s="155"/>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3.5">
      <c r="A13" s="274" t="s">
        <v>1142</v>
      </c>
      <c r="B13" s="14"/>
      <c r="C13" s="14"/>
      <c r="D13" s="156"/>
      <c r="E13" s="14"/>
      <c r="F13" s="155"/>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3.5">
      <c r="A14" s="273" t="s">
        <v>1143</v>
      </c>
      <c r="B14" s="14">
        <v>2000</v>
      </c>
      <c r="C14" s="14">
        <v>154</v>
      </c>
      <c r="D14" s="156">
        <f>C14/B14*100</f>
        <v>7.7</v>
      </c>
      <c r="E14" s="14"/>
      <c r="F14" s="189"/>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3.5">
      <c r="A15" s="273" t="s">
        <v>1144</v>
      </c>
      <c r="B15" s="14">
        <v>1500</v>
      </c>
      <c r="C15" s="14">
        <v>50</v>
      </c>
      <c r="D15" s="156">
        <f>C15/B15*100</f>
        <v>3.3333333333333335</v>
      </c>
      <c r="E15" s="14"/>
      <c r="F15" s="189"/>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3.5">
      <c r="A16" s="273" t="s">
        <v>1145</v>
      </c>
      <c r="B16" s="14">
        <v>196500</v>
      </c>
      <c r="C16" s="14">
        <v>170566</v>
      </c>
      <c r="D16" s="156">
        <f>C16/B16*100</f>
        <v>86.80203562340967</v>
      </c>
      <c r="E16" s="14">
        <v>148081</v>
      </c>
      <c r="F16" s="189">
        <f>C16/E16*100</f>
        <v>115.18425726460518</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3.5">
      <c r="A17" s="273" t="s">
        <v>1146</v>
      </c>
      <c r="B17" s="14"/>
      <c r="C17" s="14"/>
      <c r="D17" s="156"/>
      <c r="E17" s="14"/>
      <c r="F17" s="189"/>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3.5">
      <c r="A18" s="273" t="s">
        <v>1147</v>
      </c>
      <c r="B18" s="14">
        <v>1400</v>
      </c>
      <c r="C18" s="14">
        <v>1549</v>
      </c>
      <c r="D18" s="156">
        <f>C18/B18*100</f>
        <v>110.64285714285715</v>
      </c>
      <c r="E18" s="14">
        <v>1427</v>
      </c>
      <c r="F18" s="189">
        <f>C18/E18*100</f>
        <v>108.54940434477926</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3.5">
      <c r="A19" s="273" t="s">
        <v>1148</v>
      </c>
      <c r="B19" s="14">
        <v>4000</v>
      </c>
      <c r="C19" s="14">
        <v>4619</v>
      </c>
      <c r="D19" s="156">
        <f>C19/B19*100</f>
        <v>115.475</v>
      </c>
      <c r="E19" s="14">
        <v>4751</v>
      </c>
      <c r="F19" s="189">
        <f>C19/E19*100</f>
        <v>97.22163754998948</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3.5">
      <c r="A20" s="273" t="s">
        <v>1149</v>
      </c>
      <c r="B20" s="14"/>
      <c r="C20" s="14"/>
      <c r="D20" s="156"/>
      <c r="E20" s="14"/>
      <c r="F20" s="189"/>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3.5">
      <c r="A21" s="273" t="s">
        <v>1150</v>
      </c>
      <c r="B21" s="14"/>
      <c r="C21" s="14"/>
      <c r="D21" s="156"/>
      <c r="E21" s="14"/>
      <c r="F21" s="189"/>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3.5">
      <c r="A22" s="273" t="s">
        <v>1151</v>
      </c>
      <c r="B22" s="14">
        <v>1800</v>
      </c>
      <c r="C22" s="14">
        <v>3033</v>
      </c>
      <c r="D22" s="156">
        <f>C22/B22*100</f>
        <v>168.5</v>
      </c>
      <c r="E22" s="14">
        <v>2353</v>
      </c>
      <c r="F22" s="189">
        <f>C22/E22*100</f>
        <v>128.89927751806204</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3.5">
      <c r="A23" s="273" t="s">
        <v>1152</v>
      </c>
      <c r="B23" s="14"/>
      <c r="C23" s="14"/>
      <c r="D23" s="156"/>
      <c r="E23" s="14"/>
      <c r="F23" s="189"/>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3.5">
      <c r="A24" s="273" t="s">
        <v>1153</v>
      </c>
      <c r="B24" s="14"/>
      <c r="C24" s="14"/>
      <c r="D24" s="156"/>
      <c r="E24" s="14"/>
      <c r="F24" s="189"/>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3.5">
      <c r="A25" s="275" t="s">
        <v>1154</v>
      </c>
      <c r="B25" s="10">
        <f>B5</f>
        <v>207200</v>
      </c>
      <c r="C25" s="10">
        <f>C5</f>
        <v>179971</v>
      </c>
      <c r="D25" s="155">
        <f>C25/B25*100</f>
        <v>86.85859073359073</v>
      </c>
      <c r="E25" s="10">
        <v>156612</v>
      </c>
      <c r="F25" s="155">
        <f>C25/E25*100</f>
        <v>114.91520445432025</v>
      </c>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3.5">
      <c r="A26" s="276" t="s">
        <v>996</v>
      </c>
      <c r="B26" s="10"/>
      <c r="C26" s="10">
        <v>319140</v>
      </c>
      <c r="D26" s="11"/>
      <c r="E26" s="10">
        <v>105500</v>
      </c>
      <c r="F26" s="155">
        <f>C26/E26*100</f>
        <v>302.50236966824644</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ht="13.5">
      <c r="A27" s="276" t="s">
        <v>982</v>
      </c>
      <c r="B27" s="10"/>
      <c r="C27" s="10">
        <f>SUM(C28:C31)</f>
        <v>33307</v>
      </c>
      <c r="D27" s="10"/>
      <c r="E27" s="10">
        <v>64434</v>
      </c>
      <c r="F27" s="155">
        <f>C27/E27*100</f>
        <v>51.69165347487351</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ht="13.5">
      <c r="A28" s="273" t="s">
        <v>997</v>
      </c>
      <c r="B28" s="14"/>
      <c r="C28" s="14">
        <v>1122</v>
      </c>
      <c r="D28" s="15"/>
      <c r="E28" s="14">
        <v>15764</v>
      </c>
      <c r="F28" s="189">
        <f>C28/E28*100</f>
        <v>7.11748287236742</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ht="13.5">
      <c r="A29" s="273" t="s">
        <v>983</v>
      </c>
      <c r="B29" s="14"/>
      <c r="C29" s="14"/>
      <c r="D29" s="15"/>
      <c r="E29" s="14"/>
      <c r="F29" s="18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1:256" ht="13.5">
      <c r="A30" s="273" t="s">
        <v>984</v>
      </c>
      <c r="B30" s="14"/>
      <c r="C30" s="14">
        <v>32185</v>
      </c>
      <c r="D30" s="15"/>
      <c r="E30" s="14">
        <v>46925</v>
      </c>
      <c r="F30" s="189">
        <f>C30/E30*100</f>
        <v>68.5881726158764</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ht="13.5">
      <c r="A31" s="273" t="s">
        <v>61</v>
      </c>
      <c r="B31" s="14"/>
      <c r="C31" s="14"/>
      <c r="D31" s="15"/>
      <c r="E31" s="14">
        <v>1745</v>
      </c>
      <c r="F31" s="189">
        <f>C31/E31*100</f>
        <v>0</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256" ht="13.5">
      <c r="A32" s="275" t="s">
        <v>62</v>
      </c>
      <c r="B32" s="10">
        <f>B25+B26+B27</f>
        <v>207200</v>
      </c>
      <c r="C32" s="10">
        <f>C25+C26+C27</f>
        <v>532418</v>
      </c>
      <c r="D32" s="11"/>
      <c r="E32" s="10">
        <v>326546</v>
      </c>
      <c r="F32" s="155">
        <f>C32/E32*100</f>
        <v>163.0453289888714</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1:256" ht="14.25">
      <c r="A33" s="334"/>
      <c r="B33" s="334"/>
      <c r="C33" s="334"/>
      <c r="D33" s="334"/>
      <c r="E33" s="334"/>
      <c r="F33" s="33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4.25">
      <c r="A34" s="334"/>
      <c r="B34" s="334"/>
      <c r="C34" s="334"/>
      <c r="D34" s="334"/>
      <c r="E34" s="334"/>
      <c r="F34" s="334"/>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4.25">
      <c r="A35" s="337"/>
      <c r="B35" s="337"/>
      <c r="C35" s="337"/>
      <c r="D35" s="337"/>
      <c r="E35" s="337"/>
      <c r="F35" s="337"/>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6" ht="14.25">
      <c r="A36" s="334"/>
      <c r="B36" s="334"/>
      <c r="C36" s="334"/>
      <c r="D36" s="334"/>
      <c r="E36" s="334"/>
      <c r="F36" s="334"/>
    </row>
    <row r="37" spans="1:6" ht="14.25">
      <c r="A37" s="334"/>
      <c r="B37" s="334"/>
      <c r="C37" s="334"/>
      <c r="D37" s="334"/>
      <c r="E37" s="334"/>
      <c r="F37" s="334"/>
    </row>
    <row r="38" spans="1:6" ht="14.25">
      <c r="A38" s="334"/>
      <c r="B38" s="334"/>
      <c r="C38" s="334"/>
      <c r="D38" s="334"/>
      <c r="E38" s="334"/>
      <c r="F38" s="334"/>
    </row>
  </sheetData>
  <sheetProtection/>
  <mergeCells count="7">
    <mergeCell ref="A37:F37"/>
    <mergeCell ref="A38:F38"/>
    <mergeCell ref="A2:F2"/>
    <mergeCell ref="A33:F33"/>
    <mergeCell ref="A34:F34"/>
    <mergeCell ref="A35:F35"/>
    <mergeCell ref="A36:F3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23"/>
  <sheetViews>
    <sheetView zoomScalePageLayoutView="0" workbookViewId="0" topLeftCell="A1">
      <selection activeCell="D11" sqref="D11"/>
    </sheetView>
  </sheetViews>
  <sheetFormatPr defaultColWidth="9.140625" defaultRowHeight="12.75"/>
  <cols>
    <col min="1" max="1" width="29.57421875" style="285" customWidth="1"/>
    <col min="2" max="2" width="12.7109375" style="67" customWidth="1"/>
    <col min="3" max="3" width="9.28125" style="67" customWidth="1"/>
    <col min="4" max="4" width="11.8515625" style="67" customWidth="1"/>
    <col min="5" max="5" width="8.7109375" style="67" customWidth="1"/>
    <col min="6" max="6" width="14.8515625" style="67" customWidth="1"/>
    <col min="7" max="16384" width="9.140625" style="67" customWidth="1"/>
  </cols>
  <sheetData>
    <row r="1" ht="14.25">
      <c r="A1" s="278" t="s">
        <v>1582</v>
      </c>
    </row>
    <row r="2" spans="1:6" ht="20.25">
      <c r="A2" s="338" t="s">
        <v>1740</v>
      </c>
      <c r="B2" s="339"/>
      <c r="C2" s="339"/>
      <c r="D2" s="339"/>
      <c r="E2" s="339"/>
      <c r="F2" s="339"/>
    </row>
    <row r="3" spans="1:256" ht="14.25">
      <c r="A3" s="279"/>
      <c r="B3" s="68"/>
      <c r="C3" s="68"/>
      <c r="D3" s="68"/>
      <c r="E3" s="68"/>
      <c r="F3" s="69" t="s">
        <v>25</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256" ht="27">
      <c r="A4" s="270" t="s">
        <v>1</v>
      </c>
      <c r="B4" s="28" t="s">
        <v>1743</v>
      </c>
      <c r="C4" s="27" t="s">
        <v>2</v>
      </c>
      <c r="D4" s="27" t="s">
        <v>1162</v>
      </c>
      <c r="E4" s="157" t="s">
        <v>1193</v>
      </c>
      <c r="F4" s="157" t="s">
        <v>28</v>
      </c>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4.25">
      <c r="A5" s="280" t="s">
        <v>985</v>
      </c>
      <c r="B5" s="14"/>
      <c r="C5" s="14">
        <v>5</v>
      </c>
      <c r="D5" s="160"/>
      <c r="E5" s="14">
        <v>16</v>
      </c>
      <c r="F5" s="15">
        <f>C5/E5*100</f>
        <v>31.25</v>
      </c>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14.25">
      <c r="A6" s="280" t="s">
        <v>986</v>
      </c>
      <c r="B6" s="14"/>
      <c r="C6" s="14">
        <v>38</v>
      </c>
      <c r="D6" s="160"/>
      <c r="E6" s="14">
        <v>93</v>
      </c>
      <c r="F6" s="15">
        <f>C6/E6*100</f>
        <v>40.86021505376344</v>
      </c>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ht="14.25">
      <c r="A7" s="280" t="s">
        <v>987</v>
      </c>
      <c r="B7" s="14"/>
      <c r="C7" s="14"/>
      <c r="D7" s="160"/>
      <c r="E7" s="14"/>
      <c r="F7" s="15"/>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14.25">
      <c r="A8" s="280" t="s">
        <v>988</v>
      </c>
      <c r="B8" s="14">
        <v>93881</v>
      </c>
      <c r="C8" s="14">
        <v>95134</v>
      </c>
      <c r="D8" s="160">
        <f>C8/B8*100</f>
        <v>101.33466835674949</v>
      </c>
      <c r="E8" s="14">
        <v>33926</v>
      </c>
      <c r="F8" s="15">
        <f aca="true" t="shared" si="0" ref="F8:F15">C8/E8*100</f>
        <v>280.4161999646289</v>
      </c>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14.25">
      <c r="A9" s="280" t="s">
        <v>989</v>
      </c>
      <c r="B9" s="14"/>
      <c r="C9" s="14"/>
      <c r="D9" s="160"/>
      <c r="E9" s="14"/>
      <c r="F9" s="15"/>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14.25">
      <c r="A10" s="280" t="s">
        <v>990</v>
      </c>
      <c r="B10" s="14"/>
      <c r="C10" s="14"/>
      <c r="D10" s="160"/>
      <c r="E10" s="14"/>
      <c r="F10" s="15"/>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14.25">
      <c r="A11" s="280" t="s">
        <v>1598</v>
      </c>
      <c r="B11" s="14"/>
      <c r="C11" s="14"/>
      <c r="D11" s="160"/>
      <c r="E11" s="14"/>
      <c r="F11" s="15"/>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14.25">
      <c r="A12" s="280" t="s">
        <v>1599</v>
      </c>
      <c r="B12" s="14">
        <v>245910</v>
      </c>
      <c r="C12" s="14">
        <v>77239</v>
      </c>
      <c r="D12" s="160">
        <f>C12/B12*100</f>
        <v>31.409458745069337</v>
      </c>
      <c r="E12" s="14">
        <v>107355</v>
      </c>
      <c r="F12" s="15">
        <f t="shared" si="0"/>
        <v>71.94727772344092</v>
      </c>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14.25">
      <c r="A13" s="280" t="s">
        <v>1600</v>
      </c>
      <c r="B13" s="14">
        <v>21647</v>
      </c>
      <c r="C13" s="14">
        <v>22941</v>
      </c>
      <c r="D13" s="160">
        <f>C13/B13*100</f>
        <v>105.97773363514575</v>
      </c>
      <c r="E13" s="14">
        <v>19149</v>
      </c>
      <c r="F13" s="15">
        <f t="shared" si="0"/>
        <v>119.80260065799781</v>
      </c>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14.25">
      <c r="A14" s="280" t="s">
        <v>1601</v>
      </c>
      <c r="B14" s="14">
        <v>257</v>
      </c>
      <c r="C14" s="14">
        <v>340</v>
      </c>
      <c r="D14" s="160">
        <f>C14/B14*100</f>
        <v>132.29571984435796</v>
      </c>
      <c r="E14" s="14">
        <v>117</v>
      </c>
      <c r="F14" s="15">
        <f t="shared" si="0"/>
        <v>290.5982905982906</v>
      </c>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14.25">
      <c r="A15" s="280" t="s">
        <v>1741</v>
      </c>
      <c r="B15" s="14"/>
      <c r="C15" s="14"/>
      <c r="D15" s="160"/>
      <c r="E15" s="14">
        <v>14132</v>
      </c>
      <c r="F15" s="15">
        <f t="shared" si="0"/>
        <v>0</v>
      </c>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14.25">
      <c r="A16" s="281" t="s">
        <v>1163</v>
      </c>
      <c r="B16" s="10">
        <f>SUM(B5:B14)</f>
        <v>361695</v>
      </c>
      <c r="C16" s="10">
        <f>SUM(C5:C14)</f>
        <v>195697</v>
      </c>
      <c r="D16" s="159">
        <f>C16/B16*100</f>
        <v>54.10553090310898</v>
      </c>
      <c r="E16" s="10">
        <v>174788</v>
      </c>
      <c r="F16" s="159">
        <f>C16/E16*100</f>
        <v>111.96249170423597</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14.25">
      <c r="A17" s="282" t="s">
        <v>1155</v>
      </c>
      <c r="B17" s="10"/>
      <c r="C17" s="10">
        <v>120015</v>
      </c>
      <c r="D17" s="161"/>
      <c r="E17" s="10">
        <v>43567</v>
      </c>
      <c r="F17" s="159">
        <f>C17/E17*100</f>
        <v>275.47226111506416</v>
      </c>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ht="14.25">
      <c r="A18" s="282" t="s">
        <v>1156</v>
      </c>
      <c r="B18" s="10"/>
      <c r="C18" s="10">
        <f>SUBTOTAL(9,C19:C22)</f>
        <v>216706</v>
      </c>
      <c r="D18" s="162"/>
      <c r="E18" s="10">
        <v>108191</v>
      </c>
      <c r="F18" s="159">
        <f>C18/E18*100</f>
        <v>200.29947038108529</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ht="14.25">
      <c r="A19" s="283" t="s">
        <v>1157</v>
      </c>
      <c r="B19" s="14"/>
      <c r="C19" s="14">
        <v>2813</v>
      </c>
      <c r="D19" s="160"/>
      <c r="E19" s="14">
        <v>12311</v>
      </c>
      <c r="F19" s="185">
        <f>C19/E19*100</f>
        <v>22.849484201120948</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ht="14.25">
      <c r="A20" s="283" t="s">
        <v>1158</v>
      </c>
      <c r="B20" s="14"/>
      <c r="C20" s="14">
        <v>30000</v>
      </c>
      <c r="D20" s="160"/>
      <c r="E20" s="14">
        <v>63695</v>
      </c>
      <c r="F20" s="185">
        <f>C20/E20*100</f>
        <v>47.0994583562289</v>
      </c>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ht="14.25">
      <c r="A21" s="284" t="s">
        <v>1159</v>
      </c>
      <c r="B21" s="14"/>
      <c r="C21" s="14"/>
      <c r="D21" s="160"/>
      <c r="E21" s="14"/>
      <c r="F21" s="159"/>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6" ht="14.25">
      <c r="A22" s="283" t="s">
        <v>1160</v>
      </c>
      <c r="B22" s="14"/>
      <c r="C22" s="14">
        <v>183893</v>
      </c>
      <c r="D22" s="160"/>
      <c r="E22" s="14">
        <v>32185</v>
      </c>
      <c r="F22" s="15">
        <f>C22/E22*100</f>
        <v>571.3624359173527</v>
      </c>
    </row>
    <row r="23" spans="1:6" ht="14.25">
      <c r="A23" s="281" t="s">
        <v>1161</v>
      </c>
      <c r="B23" s="10">
        <f>B16</f>
        <v>361695</v>
      </c>
      <c r="C23" s="10">
        <f>SUM(C16:C18)</f>
        <v>532418</v>
      </c>
      <c r="D23" s="162"/>
      <c r="E23" s="10">
        <v>326546</v>
      </c>
      <c r="F23" s="159">
        <f>C23/E23*100</f>
        <v>163.0453289888714</v>
      </c>
    </row>
  </sheetData>
  <sheetProtection/>
  <mergeCells count="1">
    <mergeCell ref="A2:F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V39"/>
  <sheetViews>
    <sheetView zoomScalePageLayoutView="0" workbookViewId="0" topLeftCell="A1">
      <selection activeCell="B16" sqref="B16"/>
    </sheetView>
  </sheetViews>
  <sheetFormatPr defaultColWidth="9.140625" defaultRowHeight="12.75"/>
  <cols>
    <col min="1" max="1" width="39.7109375" style="277" customWidth="1"/>
    <col min="2" max="2" width="10.57421875" style="59" customWidth="1"/>
    <col min="3" max="3" width="8.8515625" style="60" bestFit="1" customWidth="1"/>
    <col min="4" max="4" width="12.7109375" style="60" bestFit="1" customWidth="1"/>
    <col min="5" max="5" width="9.7109375" style="60" hidden="1" customWidth="1"/>
    <col min="6" max="6" width="15.8515625" style="60" customWidth="1"/>
    <col min="7" max="16384" width="9.140625" style="60" customWidth="1"/>
  </cols>
  <sheetData>
    <row r="1" spans="1:5" s="59" customFormat="1" ht="13.5">
      <c r="A1" s="268" t="s">
        <v>1583</v>
      </c>
      <c r="C1" s="60"/>
      <c r="D1" s="60"/>
      <c r="E1" s="60"/>
    </row>
    <row r="2" spans="1:6" s="59" customFormat="1" ht="20.25">
      <c r="A2" s="340" t="s">
        <v>1744</v>
      </c>
      <c r="B2" s="341"/>
      <c r="C2" s="341"/>
      <c r="D2" s="341"/>
      <c r="E2" s="341"/>
      <c r="F2" s="341"/>
    </row>
    <row r="3" spans="1:6" s="59" customFormat="1" ht="22.5">
      <c r="A3" s="269"/>
      <c r="C3" s="60"/>
      <c r="D3" s="60"/>
      <c r="E3" s="60"/>
      <c r="F3" s="73" t="s">
        <v>25</v>
      </c>
    </row>
    <row r="4" spans="1:256" ht="27">
      <c r="A4" s="270" t="s">
        <v>1</v>
      </c>
      <c r="B4" s="210" t="s">
        <v>893</v>
      </c>
      <c r="C4" s="28" t="s">
        <v>2</v>
      </c>
      <c r="D4" s="27" t="s">
        <v>1132</v>
      </c>
      <c r="E4" s="27" t="s">
        <v>1193</v>
      </c>
      <c r="F4" s="27" t="s">
        <v>1133</v>
      </c>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14.25">
      <c r="A5" s="271" t="s">
        <v>1134</v>
      </c>
      <c r="B5" s="211">
        <f>B6</f>
        <v>207200</v>
      </c>
      <c r="C5" s="211">
        <f>C6</f>
        <v>179971</v>
      </c>
      <c r="D5" s="190">
        <f>C5/B5*100</f>
        <v>86.85859073359073</v>
      </c>
      <c r="E5" s="64">
        <v>156612</v>
      </c>
      <c r="F5" s="190">
        <f>C5/E5*100</f>
        <v>114.91520445432025</v>
      </c>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ht="14.25">
      <c r="A6" s="272" t="s">
        <v>1135</v>
      </c>
      <c r="B6" s="211">
        <f>SUM(B7:B24)</f>
        <v>207200</v>
      </c>
      <c r="C6" s="211">
        <f>SUM(C7:C24)</f>
        <v>179971</v>
      </c>
      <c r="D6" s="189">
        <f>C6/B6*100</f>
        <v>86.85859073359073</v>
      </c>
      <c r="E6" s="64">
        <v>156612</v>
      </c>
      <c r="F6" s="190">
        <f>C6/E6*100</f>
        <v>114.91520445432025</v>
      </c>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13.5">
      <c r="A7" s="273" t="s">
        <v>1136</v>
      </c>
      <c r="B7" s="14"/>
      <c r="C7" s="14"/>
      <c r="D7" s="189"/>
      <c r="E7" s="14"/>
      <c r="F7" s="190"/>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3.5">
      <c r="A8" s="274" t="s">
        <v>1137</v>
      </c>
      <c r="B8" s="14"/>
      <c r="C8" s="14"/>
      <c r="D8" s="189"/>
      <c r="E8" s="14"/>
      <c r="F8" s="190"/>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3.5">
      <c r="A9" s="274" t="s">
        <v>1138</v>
      </c>
      <c r="B9" s="14"/>
      <c r="C9" s="14"/>
      <c r="D9" s="189"/>
      <c r="E9" s="14"/>
      <c r="F9" s="19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3.5">
      <c r="A10" s="274" t="s">
        <v>1139</v>
      </c>
      <c r="B10" s="14"/>
      <c r="C10" s="14"/>
      <c r="D10" s="189"/>
      <c r="E10" s="14"/>
      <c r="F10" s="190"/>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3.5">
      <c r="A11" s="274" t="s">
        <v>1140</v>
      </c>
      <c r="B11" s="14"/>
      <c r="C11" s="14"/>
      <c r="D11" s="189"/>
      <c r="E11" s="14"/>
      <c r="F11" s="190"/>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3.5">
      <c r="A12" s="274" t="s">
        <v>1141</v>
      </c>
      <c r="B12" s="14"/>
      <c r="C12" s="14"/>
      <c r="D12" s="189"/>
      <c r="E12" s="14"/>
      <c r="F12" s="190"/>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3.5">
      <c r="A13" s="274" t="s">
        <v>1142</v>
      </c>
      <c r="B13" s="14"/>
      <c r="C13" s="14"/>
      <c r="D13" s="189"/>
      <c r="E13" s="14"/>
      <c r="F13" s="190"/>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3.5">
      <c r="A14" s="273" t="s">
        <v>1143</v>
      </c>
      <c r="B14" s="14">
        <v>2000</v>
      </c>
      <c r="C14" s="14">
        <v>154</v>
      </c>
      <c r="D14" s="189">
        <f>C14/B14*100</f>
        <v>7.7</v>
      </c>
      <c r="E14" s="14"/>
      <c r="F14" s="189"/>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3.5">
      <c r="A15" s="273" t="s">
        <v>1144</v>
      </c>
      <c r="B15" s="14">
        <v>1500</v>
      </c>
      <c r="C15" s="14">
        <v>50</v>
      </c>
      <c r="D15" s="189">
        <f>C15/B15*100</f>
        <v>3.3333333333333335</v>
      </c>
      <c r="E15" s="14"/>
      <c r="F15" s="189"/>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3.5">
      <c r="A16" s="273" t="s">
        <v>1145</v>
      </c>
      <c r="B16" s="14">
        <v>196500</v>
      </c>
      <c r="C16" s="14">
        <v>170566</v>
      </c>
      <c r="D16" s="189">
        <f>C16/B16*100</f>
        <v>86.80203562340967</v>
      </c>
      <c r="E16" s="14">
        <v>148081</v>
      </c>
      <c r="F16" s="189">
        <f>C16/E16*100</f>
        <v>115.18425726460518</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3.5">
      <c r="A17" s="273" t="s">
        <v>1146</v>
      </c>
      <c r="B17" s="14"/>
      <c r="C17" s="14"/>
      <c r="D17" s="189"/>
      <c r="E17" s="14"/>
      <c r="F17" s="189"/>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3.5">
      <c r="A18" s="273" t="s">
        <v>1147</v>
      </c>
      <c r="B18" s="14">
        <v>1400</v>
      </c>
      <c r="C18" s="14">
        <v>1549</v>
      </c>
      <c r="D18" s="189">
        <f>C18/B18*100</f>
        <v>110.64285714285715</v>
      </c>
      <c r="E18" s="14">
        <v>1427</v>
      </c>
      <c r="F18" s="189">
        <f>C18/E18*100</f>
        <v>108.54940434477926</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3.5">
      <c r="A19" s="273" t="s">
        <v>1148</v>
      </c>
      <c r="B19" s="14">
        <v>4000</v>
      </c>
      <c r="C19" s="14">
        <v>4619</v>
      </c>
      <c r="D19" s="189">
        <f>C19/B19*100</f>
        <v>115.475</v>
      </c>
      <c r="E19" s="14">
        <v>4751</v>
      </c>
      <c r="F19" s="189">
        <f>C19/E19*100</f>
        <v>97.22163754998948</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3.5">
      <c r="A20" s="273" t="s">
        <v>1149</v>
      </c>
      <c r="B20" s="14"/>
      <c r="C20" s="14"/>
      <c r="D20" s="189"/>
      <c r="E20" s="14"/>
      <c r="F20" s="189"/>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3.5">
      <c r="A21" s="273" t="s">
        <v>1150</v>
      </c>
      <c r="B21" s="14"/>
      <c r="C21" s="14"/>
      <c r="D21" s="189"/>
      <c r="E21" s="14"/>
      <c r="F21" s="189"/>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3.5">
      <c r="A22" s="273" t="s">
        <v>1151</v>
      </c>
      <c r="B22" s="14">
        <v>1800</v>
      </c>
      <c r="C22" s="14">
        <v>3033</v>
      </c>
      <c r="D22" s="189">
        <f>C22/B22*100</f>
        <v>168.5</v>
      </c>
      <c r="E22" s="14">
        <v>2353</v>
      </c>
      <c r="F22" s="189">
        <f>C22/E22*100</f>
        <v>128.89927751806204</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3.5">
      <c r="A23" s="273" t="s">
        <v>1152</v>
      </c>
      <c r="B23" s="14"/>
      <c r="C23" s="14"/>
      <c r="D23" s="189"/>
      <c r="E23" s="14"/>
      <c r="F23" s="189"/>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3.5">
      <c r="A24" s="273" t="s">
        <v>1153</v>
      </c>
      <c r="B24" s="14"/>
      <c r="C24" s="14"/>
      <c r="D24" s="189"/>
      <c r="E24" s="14"/>
      <c r="F24" s="189"/>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3.5">
      <c r="A25" s="275" t="s">
        <v>1154</v>
      </c>
      <c r="B25" s="10">
        <f>B5</f>
        <v>207200</v>
      </c>
      <c r="C25" s="10">
        <f>C5</f>
        <v>179971</v>
      </c>
      <c r="D25" s="190">
        <f>C25/B25*100</f>
        <v>86.85859073359073</v>
      </c>
      <c r="E25" s="10">
        <v>156612</v>
      </c>
      <c r="F25" s="190">
        <f>C25/E25*100</f>
        <v>114.91520445432025</v>
      </c>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3.5">
      <c r="A26" s="276" t="s">
        <v>996</v>
      </c>
      <c r="B26" s="10"/>
      <c r="C26" s="10">
        <v>319140</v>
      </c>
      <c r="D26" s="11"/>
      <c r="E26" s="10">
        <v>105500</v>
      </c>
      <c r="F26" s="190">
        <f>C26/E26*100</f>
        <v>302.50236966824644</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ht="13.5">
      <c r="A27" s="276" t="s">
        <v>982</v>
      </c>
      <c r="B27" s="10"/>
      <c r="C27" s="10">
        <f>SUM(C28:C31)</f>
        <v>33307</v>
      </c>
      <c r="D27" s="10"/>
      <c r="E27" s="10">
        <v>64434</v>
      </c>
      <c r="F27" s="190">
        <f>C27/E27*100</f>
        <v>51.69165347487351</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ht="13.5">
      <c r="A28" s="273" t="s">
        <v>997</v>
      </c>
      <c r="B28" s="14"/>
      <c r="C28" s="14">
        <v>1122</v>
      </c>
      <c r="D28" s="15"/>
      <c r="E28" s="14">
        <v>15764</v>
      </c>
      <c r="F28" s="189">
        <f>C28/E28*100</f>
        <v>7.11748287236742</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ht="13.5">
      <c r="A29" s="273" t="s">
        <v>983</v>
      </c>
      <c r="B29" s="14"/>
      <c r="C29" s="14"/>
      <c r="D29" s="15"/>
      <c r="E29" s="14"/>
      <c r="F29" s="18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1:256" ht="13.5">
      <c r="A30" s="273" t="s">
        <v>984</v>
      </c>
      <c r="B30" s="14"/>
      <c r="C30" s="14">
        <v>32185</v>
      </c>
      <c r="D30" s="15"/>
      <c r="E30" s="14">
        <v>46925</v>
      </c>
      <c r="F30" s="189">
        <f>C30/E30*100</f>
        <v>68.5881726158764</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ht="13.5">
      <c r="A31" s="273" t="s">
        <v>61</v>
      </c>
      <c r="B31" s="14"/>
      <c r="C31" s="14"/>
      <c r="D31" s="15"/>
      <c r="E31" s="14">
        <v>1745</v>
      </c>
      <c r="F31" s="189">
        <f>C31/E31*100</f>
        <v>0</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256" ht="13.5">
      <c r="A32" s="275" t="s">
        <v>62</v>
      </c>
      <c r="B32" s="10">
        <f>B25+B26+B27</f>
        <v>207200</v>
      </c>
      <c r="C32" s="10">
        <f>C25+C26+C27</f>
        <v>532418</v>
      </c>
      <c r="D32" s="11"/>
      <c r="E32" s="10">
        <v>326546</v>
      </c>
      <c r="F32" s="190">
        <f>C32/E32*100</f>
        <v>163.0453289888714</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1:256" ht="13.5">
      <c r="A33" s="275" t="s">
        <v>62</v>
      </c>
      <c r="B33" s="10">
        <f>B25+B26+B27</f>
        <v>207200</v>
      </c>
      <c r="C33" s="10">
        <f>C25+C26+C27</f>
        <v>532418</v>
      </c>
      <c r="D33" s="11"/>
      <c r="E33" s="10">
        <v>295781</v>
      </c>
      <c r="F33" s="190">
        <f>C33/E33*100</f>
        <v>180.0041246733225</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row>
    <row r="34" spans="1:256" ht="14.25">
      <c r="A34" s="334"/>
      <c r="B34" s="334"/>
      <c r="C34" s="334"/>
      <c r="D34" s="334"/>
      <c r="E34" s="334"/>
      <c r="F34" s="334"/>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4.25">
      <c r="A35" s="334"/>
      <c r="B35" s="334"/>
      <c r="C35" s="334"/>
      <c r="D35" s="334"/>
      <c r="E35" s="334"/>
      <c r="F35" s="334"/>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4.25">
      <c r="A36" s="337"/>
      <c r="B36" s="337"/>
      <c r="C36" s="337"/>
      <c r="D36" s="337"/>
      <c r="E36" s="337"/>
      <c r="F36" s="337"/>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6" ht="14.25">
      <c r="A37" s="334"/>
      <c r="B37" s="334"/>
      <c r="C37" s="334"/>
      <c r="D37" s="334"/>
      <c r="E37" s="334"/>
      <c r="F37" s="334"/>
    </row>
    <row r="38" spans="1:6" ht="14.25">
      <c r="A38" s="334"/>
      <c r="B38" s="334"/>
      <c r="C38" s="334"/>
      <c r="D38" s="334"/>
      <c r="E38" s="334"/>
      <c r="F38" s="334"/>
    </row>
    <row r="39" spans="1:6" ht="14.25">
      <c r="A39" s="334"/>
      <c r="B39" s="334"/>
      <c r="C39" s="334"/>
      <c r="D39" s="334"/>
      <c r="E39" s="334"/>
      <c r="F39" s="334"/>
    </row>
  </sheetData>
  <sheetProtection/>
  <mergeCells count="7">
    <mergeCell ref="A39:F39"/>
    <mergeCell ref="A2:F2"/>
    <mergeCell ref="A34:F34"/>
    <mergeCell ref="A35:F35"/>
    <mergeCell ref="A36:F36"/>
    <mergeCell ref="A37:F37"/>
    <mergeCell ref="A38:F3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275"/>
  <sheetViews>
    <sheetView showGridLines="0" showZeros="0" zoomScalePageLayoutView="0" workbookViewId="0" topLeftCell="A1">
      <selection activeCell="D7" sqref="D7"/>
    </sheetView>
  </sheetViews>
  <sheetFormatPr defaultColWidth="13.8515625" defaultRowHeight="15" customHeight="1"/>
  <cols>
    <col min="1" max="1" width="40.140625" style="294" customWidth="1"/>
    <col min="2" max="2" width="12.8515625" style="254" customWidth="1"/>
    <col min="3" max="3" width="8.00390625" style="254" customWidth="1"/>
    <col min="4" max="4" width="12.421875" style="254" bestFit="1" customWidth="1"/>
    <col min="5" max="5" width="13.57421875" style="254" hidden="1" customWidth="1"/>
    <col min="6" max="6" width="17.57421875" style="254" customWidth="1"/>
    <col min="7" max="16384" width="13.8515625" style="254" customWidth="1"/>
  </cols>
  <sheetData>
    <row r="1" spans="1:6" s="247" customFormat="1" ht="15" customHeight="1">
      <c r="A1" s="286" t="s">
        <v>1584</v>
      </c>
      <c r="B1" s="244"/>
      <c r="C1" s="245"/>
      <c r="D1" s="244"/>
      <c r="E1" s="245"/>
      <c r="F1" s="246"/>
    </row>
    <row r="2" spans="1:6" s="247" customFormat="1" ht="20.25">
      <c r="A2" s="342" t="s">
        <v>1745</v>
      </c>
      <c r="B2" s="342"/>
      <c r="C2" s="342"/>
      <c r="D2" s="342"/>
      <c r="E2" s="342"/>
      <c r="F2" s="342"/>
    </row>
    <row r="3" spans="1:6" s="247" customFormat="1" ht="14.25">
      <c r="A3" s="287"/>
      <c r="B3" s="248"/>
      <c r="C3" s="249"/>
      <c r="D3" s="248"/>
      <c r="E3" s="249"/>
      <c r="F3" s="250" t="s">
        <v>25</v>
      </c>
    </row>
    <row r="4" spans="1:6" s="247" customFormat="1" ht="33" customHeight="1">
      <c r="A4" s="288" t="s">
        <v>1</v>
      </c>
      <c r="B4" s="251" t="s">
        <v>26</v>
      </c>
      <c r="C4" s="252" t="s">
        <v>63</v>
      </c>
      <c r="D4" s="252" t="s">
        <v>1473</v>
      </c>
      <c r="E4" s="252" t="s">
        <v>1193</v>
      </c>
      <c r="F4" s="316" t="s">
        <v>1727</v>
      </c>
    </row>
    <row r="5" spans="1:6" ht="16.5" customHeight="1">
      <c r="A5" s="289" t="s">
        <v>299</v>
      </c>
      <c r="B5" s="220">
        <f>B6</f>
        <v>0</v>
      </c>
      <c r="C5" s="220">
        <f>C6</f>
        <v>0</v>
      </c>
      <c r="D5" s="253"/>
      <c r="E5" s="220">
        <f>E6</f>
        <v>0</v>
      </c>
      <c r="F5" s="253"/>
    </row>
    <row r="6" spans="1:6" ht="16.5" customHeight="1">
      <c r="A6" s="289" t="s">
        <v>1746</v>
      </c>
      <c r="B6" s="220">
        <f>SUM(B7:B12)</f>
        <v>0</v>
      </c>
      <c r="C6" s="220">
        <f>SUM(C7:C12)</f>
        <v>0</v>
      </c>
      <c r="D6" s="253"/>
      <c r="E6" s="220">
        <f>SUM(E7:E12)</f>
        <v>0</v>
      </c>
      <c r="F6" s="253"/>
    </row>
    <row r="7" spans="1:6" ht="16.5" customHeight="1">
      <c r="A7" s="290" t="s">
        <v>1747</v>
      </c>
      <c r="B7" s="220">
        <v>0</v>
      </c>
      <c r="C7" s="220">
        <v>0</v>
      </c>
      <c r="D7" s="253"/>
      <c r="E7" s="220">
        <v>0</v>
      </c>
      <c r="F7" s="253"/>
    </row>
    <row r="8" spans="1:6" ht="16.5" customHeight="1">
      <c r="A8" s="290" t="s">
        <v>1748</v>
      </c>
      <c r="B8" s="220">
        <v>0</v>
      </c>
      <c r="C8" s="220">
        <v>0</v>
      </c>
      <c r="D8" s="253"/>
      <c r="E8" s="220">
        <v>0</v>
      </c>
      <c r="F8" s="253"/>
    </row>
    <row r="9" spans="1:6" ht="16.5" customHeight="1">
      <c r="A9" s="290" t="s">
        <v>1749</v>
      </c>
      <c r="B9" s="220">
        <v>0</v>
      </c>
      <c r="C9" s="220">
        <v>0</v>
      </c>
      <c r="D9" s="253"/>
      <c r="E9" s="220">
        <v>0</v>
      </c>
      <c r="F9" s="253"/>
    </row>
    <row r="10" spans="1:6" ht="16.5" customHeight="1">
      <c r="A10" s="290" t="s">
        <v>1750</v>
      </c>
      <c r="B10" s="220">
        <v>0</v>
      </c>
      <c r="C10" s="220">
        <v>0</v>
      </c>
      <c r="D10" s="253"/>
      <c r="E10" s="220">
        <v>0</v>
      </c>
      <c r="F10" s="253"/>
    </row>
    <row r="11" spans="1:6" ht="17.25" customHeight="1">
      <c r="A11" s="290" t="s">
        <v>1751</v>
      </c>
      <c r="B11" s="220">
        <v>0</v>
      </c>
      <c r="C11" s="220">
        <v>0</v>
      </c>
      <c r="D11" s="253"/>
      <c r="E11" s="220">
        <v>0</v>
      </c>
      <c r="F11" s="253"/>
    </row>
    <row r="12" spans="1:6" ht="17.25" customHeight="1">
      <c r="A12" s="290" t="s">
        <v>1752</v>
      </c>
      <c r="B12" s="220">
        <v>0</v>
      </c>
      <c r="C12" s="220">
        <v>0</v>
      </c>
      <c r="D12" s="253"/>
      <c r="E12" s="220">
        <v>0</v>
      </c>
      <c r="F12" s="253"/>
    </row>
    <row r="13" spans="1:6" ht="17.25" customHeight="1">
      <c r="A13" s="289" t="s">
        <v>1399</v>
      </c>
      <c r="B13" s="220">
        <f>SUM(B14,B20,B26)</f>
        <v>0</v>
      </c>
      <c r="C13" s="220">
        <f>SUM(C14,C20,C26)</f>
        <v>5</v>
      </c>
      <c r="D13" s="253"/>
      <c r="E13" s="220">
        <f>SUM(E14,E20,E26)</f>
        <v>16</v>
      </c>
      <c r="F13" s="253">
        <f>C13/E13*100</f>
        <v>31.25</v>
      </c>
    </row>
    <row r="14" spans="1:6" ht="17.25" customHeight="1">
      <c r="A14" s="289" t="s">
        <v>1474</v>
      </c>
      <c r="B14" s="220">
        <f>SUM(B15:B19)</f>
        <v>0</v>
      </c>
      <c r="C14" s="220">
        <f>SUM(C15:C19)</f>
        <v>5</v>
      </c>
      <c r="D14" s="253"/>
      <c r="E14" s="220">
        <f>SUM(E15:E19)</f>
        <v>8</v>
      </c>
      <c r="F14" s="253">
        <f>C14/E14*100</f>
        <v>62.5</v>
      </c>
    </row>
    <row r="15" spans="1:6" ht="17.25" customHeight="1">
      <c r="A15" s="290" t="s">
        <v>1197</v>
      </c>
      <c r="B15" s="220"/>
      <c r="C15" s="220"/>
      <c r="D15" s="253"/>
      <c r="E15" s="220">
        <v>8</v>
      </c>
      <c r="F15" s="253">
        <f>C15/E15*100</f>
        <v>0</v>
      </c>
    </row>
    <row r="16" spans="1:6" ht="17.25" customHeight="1">
      <c r="A16" s="290" t="s">
        <v>1475</v>
      </c>
      <c r="B16" s="220">
        <v>0</v>
      </c>
      <c r="C16" s="220">
        <v>0</v>
      </c>
      <c r="D16" s="253"/>
      <c r="E16" s="220">
        <v>0</v>
      </c>
      <c r="F16" s="253"/>
    </row>
    <row r="17" spans="1:6" ht="17.25" customHeight="1">
      <c r="A17" s="290" t="s">
        <v>1476</v>
      </c>
      <c r="B17" s="220">
        <v>0</v>
      </c>
      <c r="C17" s="220">
        <v>0</v>
      </c>
      <c r="D17" s="253"/>
      <c r="E17" s="220">
        <v>0</v>
      </c>
      <c r="F17" s="253"/>
    </row>
    <row r="18" spans="1:6" ht="15" customHeight="1">
      <c r="A18" s="290" t="s">
        <v>1753</v>
      </c>
      <c r="B18" s="220">
        <v>0</v>
      </c>
      <c r="C18" s="220">
        <v>0</v>
      </c>
      <c r="D18" s="253"/>
      <c r="E18" s="220">
        <v>0</v>
      </c>
      <c r="F18" s="253"/>
    </row>
    <row r="19" spans="1:6" ht="17.25" customHeight="1">
      <c r="A19" s="290" t="s">
        <v>1199</v>
      </c>
      <c r="B19" s="220">
        <v>0</v>
      </c>
      <c r="C19" s="220">
        <v>5</v>
      </c>
      <c r="D19" s="253"/>
      <c r="E19" s="220">
        <v>0</v>
      </c>
      <c r="F19" s="253"/>
    </row>
    <row r="20" spans="1:6" ht="17.25" customHeight="1">
      <c r="A20" s="289" t="s">
        <v>1265</v>
      </c>
      <c r="B20" s="220">
        <f>SUM(B21:B25)</f>
        <v>0</v>
      </c>
      <c r="C20" s="220">
        <f>SUM(C21:C25)</f>
        <v>0</v>
      </c>
      <c r="D20" s="253"/>
      <c r="E20" s="220">
        <f>SUM(E21:E25)</f>
        <v>8</v>
      </c>
      <c r="F20" s="253"/>
    </row>
    <row r="21" spans="1:6" ht="17.25" customHeight="1">
      <c r="A21" s="290" t="s">
        <v>1266</v>
      </c>
      <c r="B21" s="220">
        <v>0</v>
      </c>
      <c r="C21" s="220">
        <v>0</v>
      </c>
      <c r="D21" s="253"/>
      <c r="E21" s="220">
        <v>0</v>
      </c>
      <c r="F21" s="253"/>
    </row>
    <row r="22" spans="1:6" ht="17.25" customHeight="1">
      <c r="A22" s="290" t="s">
        <v>1267</v>
      </c>
      <c r="B22" s="220">
        <v>0</v>
      </c>
      <c r="C22" s="220">
        <v>0</v>
      </c>
      <c r="D22" s="253"/>
      <c r="E22" s="220">
        <v>0</v>
      </c>
      <c r="F22" s="253"/>
    </row>
    <row r="23" spans="1:6" ht="17.25" customHeight="1">
      <c r="A23" s="290" t="s">
        <v>1268</v>
      </c>
      <c r="B23" s="220">
        <v>0</v>
      </c>
      <c r="C23" s="220">
        <v>0</v>
      </c>
      <c r="D23" s="253"/>
      <c r="E23" s="220">
        <v>0</v>
      </c>
      <c r="F23" s="253"/>
    </row>
    <row r="24" spans="1:6" ht="17.25" customHeight="1">
      <c r="A24" s="290" t="s">
        <v>1269</v>
      </c>
      <c r="B24" s="220"/>
      <c r="C24" s="220"/>
      <c r="D24" s="253"/>
      <c r="E24" s="220">
        <v>8</v>
      </c>
      <c r="F24" s="253"/>
    </row>
    <row r="25" spans="1:6" ht="17.25" customHeight="1">
      <c r="A25" s="290" t="s">
        <v>1270</v>
      </c>
      <c r="B25" s="220">
        <v>0</v>
      </c>
      <c r="C25" s="220">
        <v>0</v>
      </c>
      <c r="D25" s="253"/>
      <c r="E25" s="220">
        <v>0</v>
      </c>
      <c r="F25" s="253"/>
    </row>
    <row r="26" spans="1:6" ht="17.25" customHeight="1">
      <c r="A26" s="289" t="s">
        <v>1477</v>
      </c>
      <c r="B26" s="220">
        <f>SUM(B27:B28)</f>
        <v>0</v>
      </c>
      <c r="C26" s="220">
        <f>SUM(C27:C28)</f>
        <v>0</v>
      </c>
      <c r="D26" s="253"/>
      <c r="E26" s="220">
        <f>SUM(E27:E28)</f>
        <v>0</v>
      </c>
      <c r="F26" s="253"/>
    </row>
    <row r="27" spans="1:6" ht="17.25" customHeight="1">
      <c r="A27" s="290" t="s">
        <v>1198</v>
      </c>
      <c r="B27" s="220">
        <v>0</v>
      </c>
      <c r="C27" s="220">
        <v>0</v>
      </c>
      <c r="D27" s="253"/>
      <c r="E27" s="220">
        <v>0</v>
      </c>
      <c r="F27" s="253"/>
    </row>
    <row r="28" spans="1:6" ht="17.25" customHeight="1">
      <c r="A28" s="290" t="s">
        <v>1478</v>
      </c>
      <c r="B28" s="220">
        <v>0</v>
      </c>
      <c r="C28" s="220">
        <v>0</v>
      </c>
      <c r="D28" s="253"/>
      <c r="E28" s="220">
        <v>0</v>
      </c>
      <c r="F28" s="253"/>
    </row>
    <row r="29" spans="1:6" ht="17.25" customHeight="1">
      <c r="A29" s="289" t="s">
        <v>370</v>
      </c>
      <c r="B29" s="220">
        <f>SUM(B30,B34,B38)</f>
        <v>0</v>
      </c>
      <c r="C29" s="220">
        <f>SUM(C30,C34,C38)</f>
        <v>38</v>
      </c>
      <c r="D29" s="253"/>
      <c r="E29" s="220">
        <f>SUM(E30,E34,E38)</f>
        <v>93</v>
      </c>
      <c r="F29" s="253">
        <f>C29/E29*100</f>
        <v>40.86021505376344</v>
      </c>
    </row>
    <row r="30" spans="1:6" ht="17.25" customHeight="1">
      <c r="A30" s="289" t="s">
        <v>1200</v>
      </c>
      <c r="B30" s="220">
        <f>SUM(B31:B33)</f>
        <v>0</v>
      </c>
      <c r="C30" s="220">
        <f>SUM(C31:C33)</f>
        <v>38</v>
      </c>
      <c r="D30" s="253"/>
      <c r="E30" s="220">
        <f>SUM(E31:E33)</f>
        <v>93</v>
      </c>
      <c r="F30" s="253">
        <f>C30/E30*100</f>
        <v>40.86021505376344</v>
      </c>
    </row>
    <row r="31" spans="1:6" ht="17.25" customHeight="1">
      <c r="A31" s="290" t="s">
        <v>1201</v>
      </c>
      <c r="B31" s="220"/>
      <c r="C31" s="220">
        <v>38</v>
      </c>
      <c r="D31" s="253"/>
      <c r="E31" s="220">
        <v>38</v>
      </c>
      <c r="F31" s="253">
        <f>C31/E31*100</f>
        <v>100</v>
      </c>
    </row>
    <row r="32" spans="1:6" ht="17.25" customHeight="1">
      <c r="A32" s="290" t="s">
        <v>1202</v>
      </c>
      <c r="B32" s="220"/>
      <c r="C32" s="220"/>
      <c r="D32" s="253"/>
      <c r="E32" s="220">
        <v>55</v>
      </c>
      <c r="F32" s="253"/>
    </row>
    <row r="33" spans="1:6" ht="17.25" customHeight="1">
      <c r="A33" s="290" t="s">
        <v>1203</v>
      </c>
      <c r="B33" s="220">
        <v>0</v>
      </c>
      <c r="C33" s="220">
        <v>0</v>
      </c>
      <c r="D33" s="253"/>
      <c r="E33" s="220">
        <v>0</v>
      </c>
      <c r="F33" s="253"/>
    </row>
    <row r="34" spans="1:6" ht="17.25" customHeight="1">
      <c r="A34" s="289" t="s">
        <v>1479</v>
      </c>
      <c r="B34" s="220">
        <f>SUM(B35:B37)</f>
        <v>0</v>
      </c>
      <c r="C34" s="220">
        <f>SUM(C35:C37)</f>
        <v>0</v>
      </c>
      <c r="D34" s="253"/>
      <c r="E34" s="220">
        <f>SUM(E35:E37)</f>
        <v>0</v>
      </c>
      <c r="F34" s="253"/>
    </row>
    <row r="35" spans="1:6" ht="17.25" customHeight="1">
      <c r="A35" s="290" t="s">
        <v>1201</v>
      </c>
      <c r="B35" s="220">
        <v>0</v>
      </c>
      <c r="C35" s="220">
        <v>0</v>
      </c>
      <c r="D35" s="253"/>
      <c r="E35" s="220">
        <v>0</v>
      </c>
      <c r="F35" s="253"/>
    </row>
    <row r="36" spans="1:6" ht="17.25" customHeight="1">
      <c r="A36" s="290" t="s">
        <v>1202</v>
      </c>
      <c r="B36" s="220">
        <v>0</v>
      </c>
      <c r="C36" s="220">
        <v>0</v>
      </c>
      <c r="D36" s="253"/>
      <c r="E36" s="220">
        <v>0</v>
      </c>
      <c r="F36" s="253"/>
    </row>
    <row r="37" spans="1:6" ht="17.25" customHeight="1">
      <c r="A37" s="290" t="s">
        <v>1204</v>
      </c>
      <c r="B37" s="220">
        <v>0</v>
      </c>
      <c r="C37" s="220">
        <v>0</v>
      </c>
      <c r="D37" s="253"/>
      <c r="E37" s="220">
        <v>0</v>
      </c>
      <c r="F37" s="253"/>
    </row>
    <row r="38" spans="1:6" ht="17.25" customHeight="1">
      <c r="A38" s="289" t="s">
        <v>1480</v>
      </c>
      <c r="B38" s="220">
        <f>SUM(B39:B40)</f>
        <v>0</v>
      </c>
      <c r="C38" s="220">
        <f>SUM(C39:C40)</f>
        <v>0</v>
      </c>
      <c r="D38" s="253"/>
      <c r="E38" s="220">
        <f>SUM(E39:E40)</f>
        <v>0</v>
      </c>
      <c r="F38" s="253"/>
    </row>
    <row r="39" spans="1:6" ht="17.25" customHeight="1">
      <c r="A39" s="290" t="s">
        <v>1202</v>
      </c>
      <c r="B39" s="220">
        <v>0</v>
      </c>
      <c r="C39" s="220">
        <v>0</v>
      </c>
      <c r="D39" s="253"/>
      <c r="E39" s="220">
        <v>0</v>
      </c>
      <c r="F39" s="253"/>
    </row>
    <row r="40" spans="1:6" ht="17.25" customHeight="1">
      <c r="A40" s="290" t="s">
        <v>1481</v>
      </c>
      <c r="B40" s="220">
        <v>0</v>
      </c>
      <c r="C40" s="220">
        <v>0</v>
      </c>
      <c r="D40" s="253"/>
      <c r="E40" s="220">
        <v>0</v>
      </c>
      <c r="F40" s="253"/>
    </row>
    <row r="41" spans="1:6" ht="17.25" customHeight="1">
      <c r="A41" s="289" t="s">
        <v>511</v>
      </c>
      <c r="B41" s="220">
        <f>SUM(B42,B47)</f>
        <v>0</v>
      </c>
      <c r="C41" s="220">
        <f>SUM(C42,C47)</f>
        <v>0</v>
      </c>
      <c r="D41" s="253"/>
      <c r="E41" s="220">
        <f>SUM(E42,E47)</f>
        <v>0</v>
      </c>
      <c r="F41" s="253"/>
    </row>
    <row r="42" spans="1:6" ht="17.25" customHeight="1">
      <c r="A42" s="289" t="s">
        <v>1482</v>
      </c>
      <c r="B42" s="220">
        <f>SUM(B43:B46)</f>
        <v>0</v>
      </c>
      <c r="C42" s="220">
        <f>SUM(C43:C46)</f>
        <v>0</v>
      </c>
      <c r="D42" s="253"/>
      <c r="E42" s="220">
        <f>SUM(E43:E46)</f>
        <v>0</v>
      </c>
      <c r="F42" s="253"/>
    </row>
    <row r="43" spans="1:6" ht="17.25" customHeight="1">
      <c r="A43" s="290" t="s">
        <v>1483</v>
      </c>
      <c r="B43" s="220">
        <v>0</v>
      </c>
      <c r="C43" s="220">
        <v>0</v>
      </c>
      <c r="D43" s="253"/>
      <c r="E43" s="220">
        <v>0</v>
      </c>
      <c r="F43" s="253"/>
    </row>
    <row r="44" spans="1:6" ht="17.25" customHeight="1">
      <c r="A44" s="290" t="s">
        <v>1484</v>
      </c>
      <c r="B44" s="220">
        <v>0</v>
      </c>
      <c r="C44" s="220">
        <v>0</v>
      </c>
      <c r="D44" s="253"/>
      <c r="E44" s="220">
        <v>0</v>
      </c>
      <c r="F44" s="253"/>
    </row>
    <row r="45" spans="1:6" ht="17.25" customHeight="1">
      <c r="A45" s="290" t="s">
        <v>1485</v>
      </c>
      <c r="B45" s="220">
        <v>0</v>
      </c>
      <c r="C45" s="220">
        <v>0</v>
      </c>
      <c r="D45" s="253"/>
      <c r="E45" s="220">
        <v>0</v>
      </c>
      <c r="F45" s="253"/>
    </row>
    <row r="46" spans="1:6" ht="17.25" customHeight="1">
      <c r="A46" s="290" t="s">
        <v>1486</v>
      </c>
      <c r="B46" s="220">
        <v>0</v>
      </c>
      <c r="C46" s="220">
        <v>0</v>
      </c>
      <c r="D46" s="253"/>
      <c r="E46" s="220">
        <v>0</v>
      </c>
      <c r="F46" s="253"/>
    </row>
    <row r="47" spans="1:6" ht="17.25" customHeight="1">
      <c r="A47" s="289" t="s">
        <v>1487</v>
      </c>
      <c r="B47" s="220">
        <f>SUM(B48:B51)</f>
        <v>0</v>
      </c>
      <c r="C47" s="220">
        <f>SUM(C48:C51)</f>
        <v>0</v>
      </c>
      <c r="D47" s="253"/>
      <c r="E47" s="220">
        <f>SUM(E48:E51)</f>
        <v>0</v>
      </c>
      <c r="F47" s="253"/>
    </row>
    <row r="48" spans="1:6" ht="17.25" customHeight="1">
      <c r="A48" s="290" t="s">
        <v>1488</v>
      </c>
      <c r="B48" s="220">
        <v>0</v>
      </c>
      <c r="C48" s="220">
        <v>0</v>
      </c>
      <c r="D48" s="253"/>
      <c r="E48" s="220">
        <v>0</v>
      </c>
      <c r="F48" s="253"/>
    </row>
    <row r="49" spans="1:6" ht="17.25" customHeight="1">
      <c r="A49" s="290" t="s">
        <v>1489</v>
      </c>
      <c r="B49" s="220">
        <v>0</v>
      </c>
      <c r="C49" s="220">
        <v>0</v>
      </c>
      <c r="D49" s="253"/>
      <c r="E49" s="220">
        <v>0</v>
      </c>
      <c r="F49" s="253"/>
    </row>
    <row r="50" spans="1:6" ht="17.25" customHeight="1">
      <c r="A50" s="290" t="s">
        <v>1490</v>
      </c>
      <c r="B50" s="220">
        <v>0</v>
      </c>
      <c r="C50" s="220">
        <v>0</v>
      </c>
      <c r="D50" s="253"/>
      <c r="E50" s="220">
        <v>0</v>
      </c>
      <c r="F50" s="253"/>
    </row>
    <row r="51" spans="1:6" ht="17.25" customHeight="1">
      <c r="A51" s="290" t="s">
        <v>1491</v>
      </c>
      <c r="B51" s="220">
        <v>0</v>
      </c>
      <c r="C51" s="220">
        <v>0</v>
      </c>
      <c r="D51" s="253"/>
      <c r="E51" s="220">
        <v>0</v>
      </c>
      <c r="F51" s="253"/>
    </row>
    <row r="52" spans="1:6" ht="17.25" customHeight="1">
      <c r="A52" s="289" t="s">
        <v>572</v>
      </c>
      <c r="B52" s="220">
        <f>SUM(B53,B66,B70:B71,B77,B81,B85,B89,B95,B98)</f>
        <v>93881</v>
      </c>
      <c r="C52" s="220">
        <f>SUM(C53,C66,C70:C71,C77,C81,C85,C89,C95,C98)</f>
        <v>95134</v>
      </c>
      <c r="D52" s="253">
        <f>C52/B52*100</f>
        <v>101.33466835674949</v>
      </c>
      <c r="E52" s="220">
        <f>SUM(E53,E66,E70:E71,E77,E81,E85,E89,E95,E98)</f>
        <v>33926</v>
      </c>
      <c r="F52" s="253">
        <f aca="true" t="shared" si="0" ref="F52:F59">C52/E52*100</f>
        <v>280.4161999646289</v>
      </c>
    </row>
    <row r="53" spans="1:6" ht="17.25" customHeight="1">
      <c r="A53" s="289" t="s">
        <v>1754</v>
      </c>
      <c r="B53" s="220">
        <f>SUM(B54:B65)</f>
        <v>84581</v>
      </c>
      <c r="C53" s="220">
        <f>SUM(C54:C65)</f>
        <v>89474</v>
      </c>
      <c r="D53" s="253">
        <f aca="true" t="shared" si="1" ref="D53:D79">C53/B53*100</f>
        <v>105.78498717205993</v>
      </c>
      <c r="E53" s="220">
        <f>SUM(E54:E65)</f>
        <v>27744</v>
      </c>
      <c r="F53" s="253">
        <f t="shared" si="0"/>
        <v>322.4985582468281</v>
      </c>
    </row>
    <row r="54" spans="1:6" ht="17.25" customHeight="1">
      <c r="A54" s="290" t="s">
        <v>1205</v>
      </c>
      <c r="B54" s="220">
        <v>59000</v>
      </c>
      <c r="C54" s="220">
        <v>18085</v>
      </c>
      <c r="D54" s="253">
        <f t="shared" si="1"/>
        <v>30.65254237288136</v>
      </c>
      <c r="E54" s="220">
        <v>255</v>
      </c>
      <c r="F54" s="253">
        <f t="shared" si="0"/>
        <v>7092.156862745098</v>
      </c>
    </row>
    <row r="55" spans="1:6" ht="17.25" customHeight="1">
      <c r="A55" s="290" t="s">
        <v>1206</v>
      </c>
      <c r="B55" s="220">
        <v>8281</v>
      </c>
      <c r="C55" s="220">
        <v>13926</v>
      </c>
      <c r="D55" s="253">
        <f t="shared" si="1"/>
        <v>168.1680956406231</v>
      </c>
      <c r="E55" s="220">
        <v>14145</v>
      </c>
      <c r="F55" s="253">
        <f t="shared" si="0"/>
        <v>98.45174973488865</v>
      </c>
    </row>
    <row r="56" spans="1:6" ht="17.25" customHeight="1">
      <c r="A56" s="290" t="s">
        <v>1207</v>
      </c>
      <c r="B56" s="220">
        <v>300</v>
      </c>
      <c r="C56" s="220">
        <v>120</v>
      </c>
      <c r="D56" s="253">
        <f t="shared" si="1"/>
        <v>40</v>
      </c>
      <c r="E56" s="220">
        <v>359</v>
      </c>
      <c r="F56" s="253">
        <f t="shared" si="0"/>
        <v>33.42618384401114</v>
      </c>
    </row>
    <row r="57" spans="1:6" ht="17.25" customHeight="1">
      <c r="A57" s="290" t="s">
        <v>1208</v>
      </c>
      <c r="B57" s="220">
        <v>2600</v>
      </c>
      <c r="C57" s="220">
        <v>9965</v>
      </c>
      <c r="D57" s="253">
        <f t="shared" si="1"/>
        <v>383.2692307692308</v>
      </c>
      <c r="E57" s="220">
        <v>1741</v>
      </c>
      <c r="F57" s="253">
        <f t="shared" si="0"/>
        <v>572.3721998851235</v>
      </c>
    </row>
    <row r="58" spans="1:6" ht="17.25" customHeight="1">
      <c r="A58" s="290" t="s">
        <v>1209</v>
      </c>
      <c r="B58" s="220"/>
      <c r="C58" s="220">
        <v>1419</v>
      </c>
      <c r="D58" s="253"/>
      <c r="E58" s="220">
        <v>2160</v>
      </c>
      <c r="F58" s="253">
        <f t="shared" si="0"/>
        <v>65.69444444444444</v>
      </c>
    </row>
    <row r="59" spans="1:6" ht="17.25" customHeight="1">
      <c r="A59" s="290" t="s">
        <v>1210</v>
      </c>
      <c r="B59" s="220">
        <v>1000</v>
      </c>
      <c r="C59" s="220">
        <v>125</v>
      </c>
      <c r="D59" s="253">
        <f t="shared" si="1"/>
        <v>12.5</v>
      </c>
      <c r="E59" s="220">
        <v>181</v>
      </c>
      <c r="F59" s="253">
        <f t="shared" si="0"/>
        <v>69.06077348066299</v>
      </c>
    </row>
    <row r="60" spans="1:6" ht="17.25" customHeight="1">
      <c r="A60" s="290" t="s">
        <v>1211</v>
      </c>
      <c r="B60" s="220">
        <v>0</v>
      </c>
      <c r="C60" s="220">
        <v>0</v>
      </c>
      <c r="D60" s="253"/>
      <c r="E60" s="220">
        <v>0</v>
      </c>
      <c r="F60" s="253"/>
    </row>
    <row r="61" spans="1:6" ht="17.25" customHeight="1">
      <c r="A61" s="290" t="s">
        <v>1212</v>
      </c>
      <c r="B61" s="220">
        <v>0</v>
      </c>
      <c r="C61" s="220">
        <v>0</v>
      </c>
      <c r="D61" s="253"/>
      <c r="E61" s="220">
        <v>0</v>
      </c>
      <c r="F61" s="253"/>
    </row>
    <row r="62" spans="1:6" ht="17.25" customHeight="1">
      <c r="A62" s="290" t="s">
        <v>1213</v>
      </c>
      <c r="B62" s="220">
        <v>0</v>
      </c>
      <c r="C62" s="220">
        <v>3000</v>
      </c>
      <c r="D62" s="253"/>
      <c r="E62" s="220">
        <v>0</v>
      </c>
      <c r="F62" s="253"/>
    </row>
    <row r="63" spans="1:6" ht="17.25" customHeight="1">
      <c r="A63" s="290" t="s">
        <v>1214</v>
      </c>
      <c r="B63" s="220"/>
      <c r="C63" s="220">
        <v>0</v>
      </c>
      <c r="D63" s="253"/>
      <c r="E63" s="220">
        <v>0</v>
      </c>
      <c r="F63" s="253"/>
    </row>
    <row r="64" spans="1:6" ht="17.25" customHeight="1">
      <c r="A64" s="290" t="s">
        <v>840</v>
      </c>
      <c r="B64" s="220">
        <v>0</v>
      </c>
      <c r="C64" s="220">
        <v>0</v>
      </c>
      <c r="D64" s="253"/>
      <c r="E64" s="220">
        <v>0</v>
      </c>
      <c r="F64" s="253"/>
    </row>
    <row r="65" spans="1:6" ht="17.25" customHeight="1">
      <c r="A65" s="290" t="s">
        <v>1215</v>
      </c>
      <c r="B65" s="220">
        <v>13400</v>
      </c>
      <c r="C65" s="220">
        <v>42834</v>
      </c>
      <c r="D65" s="253"/>
      <c r="E65" s="220">
        <v>8903</v>
      </c>
      <c r="F65" s="253">
        <f>C65/E65*100</f>
        <v>481.11872402560937</v>
      </c>
    </row>
    <row r="66" spans="1:6" ht="17.25" customHeight="1">
      <c r="A66" s="289" t="s">
        <v>1755</v>
      </c>
      <c r="B66" s="220">
        <f>SUM(B67:B69)</f>
        <v>2000</v>
      </c>
      <c r="C66" s="220">
        <f>SUM(C67:C69)</f>
        <v>0</v>
      </c>
      <c r="D66" s="253">
        <f t="shared" si="1"/>
        <v>0</v>
      </c>
      <c r="E66" s="220">
        <f>SUM(E67:E69)</f>
        <v>0</v>
      </c>
      <c r="F66" s="253"/>
    </row>
    <row r="67" spans="1:6" ht="17.25" customHeight="1">
      <c r="A67" s="290" t="s">
        <v>1205</v>
      </c>
      <c r="B67" s="220">
        <v>1500</v>
      </c>
      <c r="C67" s="220">
        <v>0</v>
      </c>
      <c r="D67" s="253">
        <f t="shared" si="1"/>
        <v>0</v>
      </c>
      <c r="E67" s="220">
        <v>0</v>
      </c>
      <c r="F67" s="253"/>
    </row>
    <row r="68" spans="1:6" ht="17.25" customHeight="1">
      <c r="A68" s="290" t="s">
        <v>1206</v>
      </c>
      <c r="B68" s="220">
        <v>500</v>
      </c>
      <c r="C68" s="220">
        <v>0</v>
      </c>
      <c r="D68" s="253"/>
      <c r="E68" s="220">
        <v>0</v>
      </c>
      <c r="F68" s="253"/>
    </row>
    <row r="69" spans="1:6" ht="17.25" customHeight="1">
      <c r="A69" s="290" t="s">
        <v>1216</v>
      </c>
      <c r="B69" s="220">
        <v>0</v>
      </c>
      <c r="C69" s="220">
        <v>0</v>
      </c>
      <c r="D69" s="253"/>
      <c r="E69" s="220">
        <v>0</v>
      </c>
      <c r="F69" s="253"/>
    </row>
    <row r="70" spans="1:6" ht="17.25" customHeight="1">
      <c r="A70" s="289" t="s">
        <v>1492</v>
      </c>
      <c r="B70" s="220">
        <v>1500</v>
      </c>
      <c r="C70" s="220"/>
      <c r="D70" s="253">
        <f t="shared" si="1"/>
        <v>0</v>
      </c>
      <c r="E70" s="220">
        <v>1100</v>
      </c>
      <c r="F70" s="253">
        <f>C70/E70*100</f>
        <v>0</v>
      </c>
    </row>
    <row r="71" spans="1:6" ht="17.25" customHeight="1">
      <c r="A71" s="289" t="s">
        <v>1493</v>
      </c>
      <c r="B71" s="220">
        <f>SUM(B72:B76)</f>
        <v>4000</v>
      </c>
      <c r="C71" s="220">
        <f>SUM(C72:C76)</f>
        <v>3985</v>
      </c>
      <c r="D71" s="253">
        <f t="shared" si="1"/>
        <v>99.625</v>
      </c>
      <c r="E71" s="220">
        <f>SUM(E72:E76)</f>
        <v>3695</v>
      </c>
      <c r="F71" s="253">
        <f>C71/E71*100</f>
        <v>107.84844384303112</v>
      </c>
    </row>
    <row r="72" spans="1:6" ht="17.25" customHeight="1">
      <c r="A72" s="290" t="s">
        <v>1217</v>
      </c>
      <c r="B72" s="220">
        <v>1345</v>
      </c>
      <c r="C72" s="220"/>
      <c r="D72" s="253">
        <f t="shared" si="1"/>
        <v>0</v>
      </c>
      <c r="E72" s="220">
        <v>93</v>
      </c>
      <c r="F72" s="253">
        <f>C72/E72*100</f>
        <v>0</v>
      </c>
    </row>
    <row r="73" spans="1:6" ht="17.25" customHeight="1">
      <c r="A73" s="290" t="s">
        <v>1218</v>
      </c>
      <c r="B73" s="220">
        <v>2655</v>
      </c>
      <c r="C73" s="220">
        <v>3353</v>
      </c>
      <c r="D73" s="253">
        <f t="shared" si="1"/>
        <v>126.29001883239171</v>
      </c>
      <c r="E73" s="220">
        <v>3025</v>
      </c>
      <c r="F73" s="253">
        <f>C73/E73*100</f>
        <v>110.84297520661157</v>
      </c>
    </row>
    <row r="74" spans="1:6" ht="17.25" customHeight="1">
      <c r="A74" s="290" t="s">
        <v>1219</v>
      </c>
      <c r="B74" s="220">
        <v>0</v>
      </c>
      <c r="C74" s="220">
        <v>0</v>
      </c>
      <c r="D74" s="253"/>
      <c r="E74" s="220">
        <v>0</v>
      </c>
      <c r="F74" s="253"/>
    </row>
    <row r="75" spans="1:6" ht="17.25" customHeight="1">
      <c r="A75" s="290" t="s">
        <v>1220</v>
      </c>
      <c r="B75" s="220">
        <v>0</v>
      </c>
      <c r="C75" s="220">
        <v>0</v>
      </c>
      <c r="D75" s="253"/>
      <c r="E75" s="220">
        <v>0</v>
      </c>
      <c r="F75" s="253"/>
    </row>
    <row r="76" spans="1:6" ht="17.25" customHeight="1">
      <c r="A76" s="290" t="s">
        <v>1221</v>
      </c>
      <c r="B76" s="220"/>
      <c r="C76" s="220">
        <v>632</v>
      </c>
      <c r="D76" s="253"/>
      <c r="E76" s="220">
        <v>577</v>
      </c>
      <c r="F76" s="253">
        <f>C76/E76*100</f>
        <v>109.53206239168112</v>
      </c>
    </row>
    <row r="77" spans="1:6" ht="17.25" customHeight="1">
      <c r="A77" s="289" t="s">
        <v>1494</v>
      </c>
      <c r="B77" s="220">
        <f>SUM(B78:B80)</f>
        <v>1800</v>
      </c>
      <c r="C77" s="220">
        <f>SUM(C78:C80)</f>
        <v>1675</v>
      </c>
      <c r="D77" s="253">
        <f t="shared" si="1"/>
        <v>93.05555555555556</v>
      </c>
      <c r="E77" s="220">
        <f>SUM(E78:E80)</f>
        <v>1387</v>
      </c>
      <c r="F77" s="253">
        <f>C77/E77*100</f>
        <v>120.76423936553712</v>
      </c>
    </row>
    <row r="78" spans="1:6" ht="17.25" customHeight="1">
      <c r="A78" s="290" t="s">
        <v>1222</v>
      </c>
      <c r="B78" s="220">
        <v>723</v>
      </c>
      <c r="C78" s="220">
        <v>1214</v>
      </c>
      <c r="D78" s="253">
        <f t="shared" si="1"/>
        <v>167.91147994467497</v>
      </c>
      <c r="E78" s="220">
        <v>1387</v>
      </c>
      <c r="F78" s="253">
        <f>C78/E78*100</f>
        <v>87.5270367700072</v>
      </c>
    </row>
    <row r="79" spans="1:6" ht="17.25" customHeight="1">
      <c r="A79" s="290" t="s">
        <v>1223</v>
      </c>
      <c r="B79" s="220">
        <v>96</v>
      </c>
      <c r="C79" s="220">
        <v>210</v>
      </c>
      <c r="D79" s="253">
        <f t="shared" si="1"/>
        <v>218.75</v>
      </c>
      <c r="E79" s="220">
        <v>0</v>
      </c>
      <c r="F79" s="253"/>
    </row>
    <row r="80" spans="1:6" ht="17.25" customHeight="1">
      <c r="A80" s="290" t="s">
        <v>1224</v>
      </c>
      <c r="B80" s="220">
        <v>981</v>
      </c>
      <c r="C80" s="220">
        <v>251</v>
      </c>
      <c r="D80" s="253"/>
      <c r="E80" s="220">
        <v>0</v>
      </c>
      <c r="F80" s="253"/>
    </row>
    <row r="81" spans="1:6" ht="17.25" customHeight="1">
      <c r="A81" s="289" t="s">
        <v>1495</v>
      </c>
      <c r="B81" s="220">
        <f>SUM(B82:B84)</f>
        <v>0</v>
      </c>
      <c r="C81" s="220">
        <f>SUM(C82:C84)</f>
        <v>0</v>
      </c>
      <c r="D81" s="253"/>
      <c r="E81" s="220">
        <f>SUM(E82:E84)</f>
        <v>0</v>
      </c>
      <c r="F81" s="253"/>
    </row>
    <row r="82" spans="1:6" ht="17.25" customHeight="1">
      <c r="A82" s="290" t="s">
        <v>1496</v>
      </c>
      <c r="B82" s="220">
        <v>0</v>
      </c>
      <c r="C82" s="220">
        <v>0</v>
      </c>
      <c r="D82" s="253"/>
      <c r="E82" s="220">
        <v>0</v>
      </c>
      <c r="F82" s="253"/>
    </row>
    <row r="83" spans="1:6" ht="17.25" customHeight="1">
      <c r="A83" s="290" t="s">
        <v>1497</v>
      </c>
      <c r="B83" s="220">
        <v>0</v>
      </c>
      <c r="C83" s="220">
        <v>0</v>
      </c>
      <c r="D83" s="253"/>
      <c r="E83" s="220">
        <v>0</v>
      </c>
      <c r="F83" s="253"/>
    </row>
    <row r="84" spans="1:6" ht="17.25" customHeight="1">
      <c r="A84" s="290" t="s">
        <v>1498</v>
      </c>
      <c r="B84" s="220">
        <v>0</v>
      </c>
      <c r="C84" s="220">
        <v>0</v>
      </c>
      <c r="D84" s="253"/>
      <c r="E84" s="220">
        <v>0</v>
      </c>
      <c r="F84" s="253"/>
    </row>
    <row r="85" spans="1:6" ht="17.25" customHeight="1">
      <c r="A85" s="289" t="s">
        <v>1499</v>
      </c>
      <c r="B85" s="220">
        <f>SUM(B86:B88)</f>
        <v>0</v>
      </c>
      <c r="C85" s="220">
        <f>SUM(C86:C88)</f>
        <v>0</v>
      </c>
      <c r="D85" s="253"/>
      <c r="E85" s="220">
        <f>SUM(E86:E88)</f>
        <v>0</v>
      </c>
      <c r="F85" s="253"/>
    </row>
    <row r="86" spans="1:6" ht="17.25" customHeight="1">
      <c r="A86" s="290" t="s">
        <v>1496</v>
      </c>
      <c r="B86" s="220">
        <v>0</v>
      </c>
      <c r="C86" s="220">
        <v>0</v>
      </c>
      <c r="D86" s="253"/>
      <c r="E86" s="220">
        <v>0</v>
      </c>
      <c r="F86" s="253"/>
    </row>
    <row r="87" spans="1:6" ht="17.25" customHeight="1">
      <c r="A87" s="290" t="s">
        <v>1497</v>
      </c>
      <c r="B87" s="220">
        <v>0</v>
      </c>
      <c r="C87" s="220">
        <v>0</v>
      </c>
      <c r="D87" s="253"/>
      <c r="E87" s="220">
        <v>0</v>
      </c>
      <c r="F87" s="253"/>
    </row>
    <row r="88" spans="1:6" ht="17.25" customHeight="1">
      <c r="A88" s="290" t="s">
        <v>1500</v>
      </c>
      <c r="B88" s="220">
        <v>0</v>
      </c>
      <c r="C88" s="220">
        <v>0</v>
      </c>
      <c r="D88" s="253"/>
      <c r="E88" s="220">
        <v>0</v>
      </c>
      <c r="F88" s="253"/>
    </row>
    <row r="89" spans="1:6" ht="17.25" customHeight="1">
      <c r="A89" s="289" t="s">
        <v>1501</v>
      </c>
      <c r="B89" s="220">
        <f>SUM(B90:B94)</f>
        <v>0</v>
      </c>
      <c r="C89" s="220">
        <f>SUM(C90:C94)</f>
        <v>0</v>
      </c>
      <c r="D89" s="253"/>
      <c r="E89" s="220">
        <f>SUM(E90:E94)</f>
        <v>0</v>
      </c>
      <c r="F89" s="253"/>
    </row>
    <row r="90" spans="1:6" ht="17.25" customHeight="1">
      <c r="A90" s="290" t="s">
        <v>1502</v>
      </c>
      <c r="B90" s="220">
        <v>0</v>
      </c>
      <c r="C90" s="220">
        <v>0</v>
      </c>
      <c r="D90" s="253"/>
      <c r="E90" s="220">
        <v>0</v>
      </c>
      <c r="F90" s="253"/>
    </row>
    <row r="91" spans="1:6" ht="17.25" customHeight="1">
      <c r="A91" s="290" t="s">
        <v>1503</v>
      </c>
      <c r="B91" s="220">
        <v>0</v>
      </c>
      <c r="C91" s="220">
        <v>0</v>
      </c>
      <c r="D91" s="253"/>
      <c r="E91" s="220">
        <v>0</v>
      </c>
      <c r="F91" s="253"/>
    </row>
    <row r="92" spans="1:6" ht="17.25" customHeight="1">
      <c r="A92" s="290" t="s">
        <v>1504</v>
      </c>
      <c r="B92" s="220">
        <v>0</v>
      </c>
      <c r="C92" s="220">
        <v>0</v>
      </c>
      <c r="D92" s="253"/>
      <c r="E92" s="220">
        <v>0</v>
      </c>
      <c r="F92" s="253"/>
    </row>
    <row r="93" spans="1:6" ht="17.25" customHeight="1">
      <c r="A93" s="290" t="s">
        <v>1505</v>
      </c>
      <c r="B93" s="220">
        <v>0</v>
      </c>
      <c r="C93" s="220">
        <v>0</v>
      </c>
      <c r="D93" s="253"/>
      <c r="E93" s="220">
        <v>0</v>
      </c>
      <c r="F93" s="253"/>
    </row>
    <row r="94" spans="1:6" ht="17.25" customHeight="1">
      <c r="A94" s="290" t="s">
        <v>1506</v>
      </c>
      <c r="B94" s="220">
        <v>0</v>
      </c>
      <c r="C94" s="220">
        <v>0</v>
      </c>
      <c r="D94" s="253"/>
      <c r="E94" s="220">
        <v>0</v>
      </c>
      <c r="F94" s="253"/>
    </row>
    <row r="95" spans="1:6" ht="17.25" customHeight="1">
      <c r="A95" s="289" t="s">
        <v>1507</v>
      </c>
      <c r="B95" s="220">
        <f>SUM(B96:B97)</f>
        <v>0</v>
      </c>
      <c r="C95" s="220">
        <f>SUM(C96:C97)</f>
        <v>0</v>
      </c>
      <c r="D95" s="253"/>
      <c r="E95" s="220">
        <f>SUM(E96:E97)</f>
        <v>0</v>
      </c>
      <c r="F95" s="253"/>
    </row>
    <row r="96" spans="1:6" ht="17.25" customHeight="1">
      <c r="A96" s="290" t="s">
        <v>1508</v>
      </c>
      <c r="B96" s="220">
        <v>0</v>
      </c>
      <c r="C96" s="220">
        <v>0</v>
      </c>
      <c r="D96" s="253"/>
      <c r="E96" s="220">
        <v>0</v>
      </c>
      <c r="F96" s="253"/>
    </row>
    <row r="97" spans="1:6" ht="17.25" customHeight="1">
      <c r="A97" s="290" t="s">
        <v>1509</v>
      </c>
      <c r="B97" s="220">
        <v>0</v>
      </c>
      <c r="C97" s="220">
        <v>0</v>
      </c>
      <c r="D97" s="253"/>
      <c r="E97" s="220">
        <v>0</v>
      </c>
      <c r="F97" s="253"/>
    </row>
    <row r="98" spans="1:6" ht="17.25" customHeight="1">
      <c r="A98" s="289" t="s">
        <v>1756</v>
      </c>
      <c r="B98" s="220">
        <f>SUM(B99:B106)</f>
        <v>0</v>
      </c>
      <c r="C98" s="220">
        <f>SUM(C99:C106)</f>
        <v>0</v>
      </c>
      <c r="D98" s="253"/>
      <c r="E98" s="220">
        <f>SUM(E99:E106)</f>
        <v>0</v>
      </c>
      <c r="F98" s="253"/>
    </row>
    <row r="99" spans="1:6" ht="17.25" customHeight="1">
      <c r="A99" s="290" t="s">
        <v>1496</v>
      </c>
      <c r="B99" s="220">
        <v>0</v>
      </c>
      <c r="C99" s="220">
        <v>0</v>
      </c>
      <c r="D99" s="253"/>
      <c r="E99" s="220">
        <v>0</v>
      </c>
      <c r="F99" s="253"/>
    </row>
    <row r="100" spans="1:6" ht="17.25" customHeight="1">
      <c r="A100" s="290" t="s">
        <v>1497</v>
      </c>
      <c r="B100" s="220">
        <v>0</v>
      </c>
      <c r="C100" s="220">
        <v>0</v>
      </c>
      <c r="D100" s="253"/>
      <c r="E100" s="220">
        <v>0</v>
      </c>
      <c r="F100" s="253"/>
    </row>
    <row r="101" spans="1:6" ht="17.25" customHeight="1">
      <c r="A101" s="290" t="s">
        <v>1757</v>
      </c>
      <c r="B101" s="220">
        <v>0</v>
      </c>
      <c r="C101" s="220">
        <v>0</v>
      </c>
      <c r="D101" s="253"/>
      <c r="E101" s="220">
        <v>0</v>
      </c>
      <c r="F101" s="253"/>
    </row>
    <row r="102" spans="1:6" ht="17.25" customHeight="1">
      <c r="A102" s="290" t="s">
        <v>1758</v>
      </c>
      <c r="B102" s="220">
        <v>0</v>
      </c>
      <c r="C102" s="220">
        <v>0</v>
      </c>
      <c r="D102" s="253"/>
      <c r="E102" s="220">
        <v>0</v>
      </c>
      <c r="F102" s="253"/>
    </row>
    <row r="103" spans="1:6" ht="17.25" customHeight="1">
      <c r="A103" s="290" t="s">
        <v>1759</v>
      </c>
      <c r="B103" s="220">
        <v>0</v>
      </c>
      <c r="C103" s="220">
        <v>0</v>
      </c>
      <c r="D103" s="253"/>
      <c r="E103" s="220">
        <v>0</v>
      </c>
      <c r="F103" s="253"/>
    </row>
    <row r="104" spans="1:6" ht="17.25" customHeight="1">
      <c r="A104" s="290" t="s">
        <v>1760</v>
      </c>
      <c r="B104" s="220">
        <v>0</v>
      </c>
      <c r="C104" s="220">
        <v>0</v>
      </c>
      <c r="D104" s="253"/>
      <c r="E104" s="220">
        <v>0</v>
      </c>
      <c r="F104" s="253"/>
    </row>
    <row r="105" spans="1:6" ht="17.25" customHeight="1">
      <c r="A105" s="290" t="s">
        <v>1761</v>
      </c>
      <c r="B105" s="220">
        <v>0</v>
      </c>
      <c r="C105" s="220">
        <v>0</v>
      </c>
      <c r="D105" s="253"/>
      <c r="E105" s="220">
        <v>0</v>
      </c>
      <c r="F105" s="253"/>
    </row>
    <row r="106" spans="1:6" ht="17.25" customHeight="1">
      <c r="A106" s="290" t="s">
        <v>1762</v>
      </c>
      <c r="B106" s="220">
        <v>0</v>
      </c>
      <c r="C106" s="220">
        <v>0</v>
      </c>
      <c r="D106" s="253"/>
      <c r="E106" s="220">
        <v>0</v>
      </c>
      <c r="F106" s="253"/>
    </row>
    <row r="107" spans="1:6" ht="17.25" customHeight="1">
      <c r="A107" s="289" t="s">
        <v>592</v>
      </c>
      <c r="B107" s="220">
        <f>SUM(B108,B113,B118,B123,B126)</f>
        <v>0</v>
      </c>
      <c r="C107" s="220">
        <f>SUM(C108,C113,C118,C123,C126)</f>
        <v>0</v>
      </c>
      <c r="D107" s="253"/>
      <c r="E107" s="220">
        <f>SUM(E108,E113,E118,E123,E126)</f>
        <v>0</v>
      </c>
      <c r="F107" s="253"/>
    </row>
    <row r="108" spans="1:6" ht="17.25" customHeight="1">
      <c r="A108" s="289" t="s">
        <v>1510</v>
      </c>
      <c r="B108" s="220">
        <f>SUM(B109:B112)</f>
        <v>0</v>
      </c>
      <c r="C108" s="220">
        <f>SUM(C109:C112)</f>
        <v>0</v>
      </c>
      <c r="D108" s="253"/>
      <c r="E108" s="220">
        <f>SUM(E109:E112)</f>
        <v>0</v>
      </c>
      <c r="F108" s="253"/>
    </row>
    <row r="109" spans="1:6" ht="17.25" customHeight="1">
      <c r="A109" s="290" t="s">
        <v>1202</v>
      </c>
      <c r="B109" s="220">
        <v>0</v>
      </c>
      <c r="C109" s="220">
        <v>0</v>
      </c>
      <c r="D109" s="253"/>
      <c r="E109" s="220">
        <v>0</v>
      </c>
      <c r="F109" s="253"/>
    </row>
    <row r="110" spans="1:6" ht="17.25" customHeight="1">
      <c r="A110" s="290" t="s">
        <v>1225</v>
      </c>
      <c r="B110" s="220">
        <v>0</v>
      </c>
      <c r="C110" s="220">
        <v>0</v>
      </c>
      <c r="D110" s="253"/>
      <c r="E110" s="220">
        <v>0</v>
      </c>
      <c r="F110" s="253"/>
    </row>
    <row r="111" spans="1:6" ht="17.25" customHeight="1">
      <c r="A111" s="290" t="s">
        <v>1226</v>
      </c>
      <c r="B111" s="220">
        <v>0</v>
      </c>
      <c r="C111" s="220">
        <v>0</v>
      </c>
      <c r="D111" s="253"/>
      <c r="E111" s="220">
        <v>0</v>
      </c>
      <c r="F111" s="253"/>
    </row>
    <row r="112" spans="1:6" ht="17.25" customHeight="1">
      <c r="A112" s="290" t="s">
        <v>1227</v>
      </c>
      <c r="B112" s="220">
        <v>0</v>
      </c>
      <c r="C112" s="220">
        <v>0</v>
      </c>
      <c r="D112" s="253"/>
      <c r="E112" s="220">
        <v>0</v>
      </c>
      <c r="F112" s="253"/>
    </row>
    <row r="113" spans="1:6" ht="17.25" customHeight="1">
      <c r="A113" s="289" t="s">
        <v>1228</v>
      </c>
      <c r="B113" s="220">
        <f>SUM(B114:B117)</f>
        <v>0</v>
      </c>
      <c r="C113" s="220">
        <f>SUM(C114:C117)</f>
        <v>0</v>
      </c>
      <c r="D113" s="253"/>
      <c r="E113" s="220">
        <f>SUM(E114:E117)</f>
        <v>0</v>
      </c>
      <c r="F113" s="253"/>
    </row>
    <row r="114" spans="1:6" ht="17.25" customHeight="1">
      <c r="A114" s="290" t="s">
        <v>1202</v>
      </c>
      <c r="B114" s="220">
        <v>0</v>
      </c>
      <c r="C114" s="220">
        <v>0</v>
      </c>
      <c r="D114" s="253"/>
      <c r="E114" s="220">
        <v>0</v>
      </c>
      <c r="F114" s="253"/>
    </row>
    <row r="115" spans="1:6" ht="17.25" customHeight="1">
      <c r="A115" s="290" t="s">
        <v>1225</v>
      </c>
      <c r="B115" s="220">
        <v>0</v>
      </c>
      <c r="C115" s="220">
        <v>0</v>
      </c>
      <c r="D115" s="253"/>
      <c r="E115" s="220">
        <v>0</v>
      </c>
      <c r="F115" s="253"/>
    </row>
    <row r="116" spans="1:6" ht="17.25" customHeight="1">
      <c r="A116" s="290" t="s">
        <v>1229</v>
      </c>
      <c r="B116" s="220">
        <v>0</v>
      </c>
      <c r="C116" s="220">
        <v>0</v>
      </c>
      <c r="D116" s="253"/>
      <c r="E116" s="220">
        <v>0</v>
      </c>
      <c r="F116" s="253"/>
    </row>
    <row r="117" spans="1:6" ht="17.25" customHeight="1">
      <c r="A117" s="290" t="s">
        <v>1230</v>
      </c>
      <c r="B117" s="220">
        <v>0</v>
      </c>
      <c r="C117" s="220">
        <v>0</v>
      </c>
      <c r="D117" s="253"/>
      <c r="E117" s="220">
        <v>0</v>
      </c>
      <c r="F117" s="253"/>
    </row>
    <row r="118" spans="1:6" ht="17.25" customHeight="1">
      <c r="A118" s="289" t="s">
        <v>1511</v>
      </c>
      <c r="B118" s="220">
        <f>SUM(B119:B122)</f>
        <v>0</v>
      </c>
      <c r="C118" s="220">
        <f>SUM(C119:C122)</f>
        <v>0</v>
      </c>
      <c r="D118" s="253"/>
      <c r="E118" s="220">
        <f>SUM(E119:E122)</f>
        <v>0</v>
      </c>
      <c r="F118" s="253"/>
    </row>
    <row r="119" spans="1:6" ht="17.25" customHeight="1">
      <c r="A119" s="290" t="s">
        <v>637</v>
      </c>
      <c r="B119" s="220">
        <v>0</v>
      </c>
      <c r="C119" s="220">
        <v>0</v>
      </c>
      <c r="D119" s="253"/>
      <c r="E119" s="220">
        <v>0</v>
      </c>
      <c r="F119" s="253"/>
    </row>
    <row r="120" spans="1:6" ht="17.25" customHeight="1">
      <c r="A120" s="290" t="s">
        <v>1763</v>
      </c>
      <c r="B120" s="220">
        <v>0</v>
      </c>
      <c r="C120" s="220">
        <v>0</v>
      </c>
      <c r="D120" s="253"/>
      <c r="E120" s="220">
        <v>0</v>
      </c>
      <c r="F120" s="253"/>
    </row>
    <row r="121" spans="1:6" ht="17.25" customHeight="1">
      <c r="A121" s="290" t="s">
        <v>1231</v>
      </c>
      <c r="B121" s="220">
        <v>0</v>
      </c>
      <c r="C121" s="220">
        <v>0</v>
      </c>
      <c r="D121" s="253"/>
      <c r="E121" s="220">
        <v>0</v>
      </c>
      <c r="F121" s="253"/>
    </row>
    <row r="122" spans="1:6" ht="17.25" customHeight="1">
      <c r="A122" s="290" t="s">
        <v>1232</v>
      </c>
      <c r="B122" s="220">
        <v>0</v>
      </c>
      <c r="C122" s="220">
        <v>0</v>
      </c>
      <c r="D122" s="253"/>
      <c r="E122" s="220">
        <v>0</v>
      </c>
      <c r="F122" s="253"/>
    </row>
    <row r="123" spans="1:6" ht="17.25" customHeight="1">
      <c r="A123" s="289" t="s">
        <v>1512</v>
      </c>
      <c r="B123" s="220">
        <f>SUM(B124:B125)</f>
        <v>0</v>
      </c>
      <c r="C123" s="220">
        <f>SUM(C124:C125)</f>
        <v>0</v>
      </c>
      <c r="D123" s="253"/>
      <c r="E123" s="220">
        <f>SUM(E124:E125)</f>
        <v>0</v>
      </c>
      <c r="F123" s="253"/>
    </row>
    <row r="124" spans="1:6" ht="17.25" customHeight="1">
      <c r="A124" s="290" t="s">
        <v>1513</v>
      </c>
      <c r="B124" s="220">
        <v>0</v>
      </c>
      <c r="C124" s="220">
        <v>0</v>
      </c>
      <c r="D124" s="253"/>
      <c r="E124" s="220">
        <v>0</v>
      </c>
      <c r="F124" s="253"/>
    </row>
    <row r="125" spans="1:6" ht="17.25" customHeight="1">
      <c r="A125" s="290" t="s">
        <v>1514</v>
      </c>
      <c r="B125" s="220">
        <v>0</v>
      </c>
      <c r="C125" s="220">
        <v>0</v>
      </c>
      <c r="D125" s="253"/>
      <c r="E125" s="220">
        <v>0</v>
      </c>
      <c r="F125" s="253"/>
    </row>
    <row r="126" spans="1:6" ht="17.25" customHeight="1">
      <c r="A126" s="289" t="s">
        <v>1515</v>
      </c>
      <c r="B126" s="220">
        <f>SUM(B127:B130)</f>
        <v>0</v>
      </c>
      <c r="C126" s="220">
        <f>SUM(C127:C130)</f>
        <v>0</v>
      </c>
      <c r="D126" s="253"/>
      <c r="E126" s="220">
        <f>SUM(E127:E130)</f>
        <v>0</v>
      </c>
      <c r="F126" s="253"/>
    </row>
    <row r="127" spans="1:6" ht="17.25" customHeight="1">
      <c r="A127" s="290" t="s">
        <v>1516</v>
      </c>
      <c r="B127" s="220">
        <v>0</v>
      </c>
      <c r="C127" s="220">
        <v>0</v>
      </c>
      <c r="D127" s="253"/>
      <c r="E127" s="220">
        <v>0</v>
      </c>
      <c r="F127" s="253"/>
    </row>
    <row r="128" spans="1:6" ht="17.25" customHeight="1">
      <c r="A128" s="290" t="s">
        <v>1517</v>
      </c>
      <c r="B128" s="220">
        <v>0</v>
      </c>
      <c r="C128" s="220">
        <v>0</v>
      </c>
      <c r="D128" s="253"/>
      <c r="E128" s="220">
        <v>0</v>
      </c>
      <c r="F128" s="253"/>
    </row>
    <row r="129" spans="1:6" ht="17.25" customHeight="1">
      <c r="A129" s="290" t="s">
        <v>1518</v>
      </c>
      <c r="B129" s="220">
        <v>0</v>
      </c>
      <c r="C129" s="220">
        <v>0</v>
      </c>
      <c r="D129" s="253"/>
      <c r="E129" s="220">
        <v>0</v>
      </c>
      <c r="F129" s="253"/>
    </row>
    <row r="130" spans="1:6" ht="17.25" customHeight="1">
      <c r="A130" s="290" t="s">
        <v>1519</v>
      </c>
      <c r="B130" s="220">
        <v>0</v>
      </c>
      <c r="C130" s="220">
        <v>0</v>
      </c>
      <c r="D130" s="253"/>
      <c r="E130" s="220">
        <v>0</v>
      </c>
      <c r="F130" s="253"/>
    </row>
    <row r="131" spans="1:6" ht="17.25" customHeight="1">
      <c r="A131" s="289" t="s">
        <v>665</v>
      </c>
      <c r="B131" s="220">
        <f>SUM(B132,B137,B142,B147,B156,B163,B172,B175,B178,B179)</f>
        <v>0</v>
      </c>
      <c r="C131" s="220">
        <f>SUM(C132,C137,C142,C147,C156,C163,C172,C175,C178,C179)</f>
        <v>0</v>
      </c>
      <c r="D131" s="253"/>
      <c r="E131" s="220">
        <f>SUM(E132,E137,E142,E147,E156,E163,E172,E175,E178,E179)</f>
        <v>0</v>
      </c>
      <c r="F131" s="253"/>
    </row>
    <row r="132" spans="1:6" ht="17.25" customHeight="1">
      <c r="A132" s="289" t="s">
        <v>1520</v>
      </c>
      <c r="B132" s="220">
        <f>SUM(B133:B136)</f>
        <v>0</v>
      </c>
      <c r="C132" s="220">
        <f>SUM(C133:C136)</f>
        <v>0</v>
      </c>
      <c r="D132" s="253"/>
      <c r="E132" s="220">
        <f>SUM(E133:E136)</f>
        <v>0</v>
      </c>
      <c r="F132" s="253"/>
    </row>
    <row r="133" spans="1:6" ht="17.25" customHeight="1">
      <c r="A133" s="290" t="s">
        <v>667</v>
      </c>
      <c r="B133" s="220">
        <v>0</v>
      </c>
      <c r="C133" s="220">
        <v>0</v>
      </c>
      <c r="D133" s="253"/>
      <c r="E133" s="220">
        <v>0</v>
      </c>
      <c r="F133" s="253"/>
    </row>
    <row r="134" spans="1:6" ht="17.25" customHeight="1">
      <c r="A134" s="290" t="s">
        <v>668</v>
      </c>
      <c r="B134" s="220">
        <v>0</v>
      </c>
      <c r="C134" s="220">
        <v>0</v>
      </c>
      <c r="D134" s="253"/>
      <c r="E134" s="220">
        <v>0</v>
      </c>
      <c r="F134" s="253"/>
    </row>
    <row r="135" spans="1:6" ht="17.25" customHeight="1">
      <c r="A135" s="290" t="s">
        <v>1233</v>
      </c>
      <c r="B135" s="220">
        <v>0</v>
      </c>
      <c r="C135" s="220">
        <v>0</v>
      </c>
      <c r="D135" s="253"/>
      <c r="E135" s="220">
        <v>0</v>
      </c>
      <c r="F135" s="253"/>
    </row>
    <row r="136" spans="1:6" ht="17.25" customHeight="1">
      <c r="A136" s="290" t="s">
        <v>1234</v>
      </c>
      <c r="B136" s="220">
        <v>0</v>
      </c>
      <c r="C136" s="220">
        <v>0</v>
      </c>
      <c r="D136" s="253"/>
      <c r="E136" s="220">
        <v>0</v>
      </c>
      <c r="F136" s="253"/>
    </row>
    <row r="137" spans="1:6" ht="17.25" customHeight="1">
      <c r="A137" s="289" t="s">
        <v>1521</v>
      </c>
      <c r="B137" s="220">
        <f>SUM(B138:B141)</f>
        <v>0</v>
      </c>
      <c r="C137" s="220">
        <f>SUM(C138:C141)</f>
        <v>0</v>
      </c>
      <c r="D137" s="253"/>
      <c r="E137" s="220">
        <f>SUM(E138:E141)</f>
        <v>0</v>
      </c>
      <c r="F137" s="253"/>
    </row>
    <row r="138" spans="1:6" ht="17.25" customHeight="1">
      <c r="A138" s="290" t="s">
        <v>1233</v>
      </c>
      <c r="B138" s="220">
        <v>0</v>
      </c>
      <c r="C138" s="220">
        <v>0</v>
      </c>
      <c r="D138" s="253"/>
      <c r="E138" s="220">
        <v>0</v>
      </c>
      <c r="F138" s="253"/>
    </row>
    <row r="139" spans="1:6" ht="17.25" customHeight="1">
      <c r="A139" s="290" t="s">
        <v>1235</v>
      </c>
      <c r="B139" s="220">
        <v>0</v>
      </c>
      <c r="C139" s="220">
        <v>0</v>
      </c>
      <c r="D139" s="253"/>
      <c r="E139" s="220">
        <v>0</v>
      </c>
      <c r="F139" s="253"/>
    </row>
    <row r="140" spans="1:6" ht="17.25" customHeight="1">
      <c r="A140" s="290" t="s">
        <v>1236</v>
      </c>
      <c r="B140" s="220">
        <v>0</v>
      </c>
      <c r="C140" s="220">
        <v>0</v>
      </c>
      <c r="D140" s="253"/>
      <c r="E140" s="220">
        <v>0</v>
      </c>
      <c r="F140" s="253"/>
    </row>
    <row r="141" spans="1:6" ht="17.25" customHeight="1">
      <c r="A141" s="290" t="s">
        <v>1237</v>
      </c>
      <c r="B141" s="220">
        <v>0</v>
      </c>
      <c r="C141" s="220">
        <v>0</v>
      </c>
      <c r="D141" s="253"/>
      <c r="E141" s="220">
        <v>0</v>
      </c>
      <c r="F141" s="253"/>
    </row>
    <row r="142" spans="1:6" ht="17.25" customHeight="1">
      <c r="A142" s="289" t="s">
        <v>1522</v>
      </c>
      <c r="B142" s="220">
        <f>SUM(B143:B146)</f>
        <v>0</v>
      </c>
      <c r="C142" s="220">
        <f>SUM(C143:C146)</f>
        <v>0</v>
      </c>
      <c r="D142" s="253"/>
      <c r="E142" s="220">
        <f>SUM(E143:E146)</f>
        <v>0</v>
      </c>
      <c r="F142" s="253"/>
    </row>
    <row r="143" spans="1:6" ht="17.25" customHeight="1">
      <c r="A143" s="290" t="s">
        <v>674</v>
      </c>
      <c r="B143" s="220">
        <v>0</v>
      </c>
      <c r="C143" s="220">
        <v>0</v>
      </c>
      <c r="D143" s="253"/>
      <c r="E143" s="220">
        <v>0</v>
      </c>
      <c r="F143" s="253"/>
    </row>
    <row r="144" spans="1:6" ht="17.25" customHeight="1">
      <c r="A144" s="290" t="s">
        <v>1238</v>
      </c>
      <c r="B144" s="220">
        <v>0</v>
      </c>
      <c r="C144" s="220">
        <v>0</v>
      </c>
      <c r="D144" s="253"/>
      <c r="E144" s="220">
        <v>0</v>
      </c>
      <c r="F144" s="253"/>
    </row>
    <row r="145" spans="1:6" ht="17.25" customHeight="1">
      <c r="A145" s="290" t="s">
        <v>1239</v>
      </c>
      <c r="B145" s="220">
        <v>0</v>
      </c>
      <c r="C145" s="220">
        <v>0</v>
      </c>
      <c r="D145" s="253"/>
      <c r="E145" s="220">
        <v>0</v>
      </c>
      <c r="F145" s="253"/>
    </row>
    <row r="146" spans="1:6" ht="17.25" customHeight="1">
      <c r="A146" s="290" t="s">
        <v>1240</v>
      </c>
      <c r="B146" s="220">
        <v>0</v>
      </c>
      <c r="C146" s="220">
        <v>0</v>
      </c>
      <c r="D146" s="253"/>
      <c r="E146" s="220">
        <v>0</v>
      </c>
      <c r="F146" s="253"/>
    </row>
    <row r="147" spans="1:6" ht="17.25" customHeight="1">
      <c r="A147" s="289" t="s">
        <v>1241</v>
      </c>
      <c r="B147" s="220">
        <f>SUM(B148:B155)</f>
        <v>0</v>
      </c>
      <c r="C147" s="220">
        <f>SUM(C148:C155)</f>
        <v>0</v>
      </c>
      <c r="D147" s="253"/>
      <c r="E147" s="220">
        <f>SUM(E148:E155)</f>
        <v>0</v>
      </c>
      <c r="F147" s="253"/>
    </row>
    <row r="148" spans="1:6" ht="17.25" customHeight="1">
      <c r="A148" s="290" t="s">
        <v>1242</v>
      </c>
      <c r="B148" s="220">
        <v>0</v>
      </c>
      <c r="C148" s="220">
        <v>0</v>
      </c>
      <c r="D148" s="253"/>
      <c r="E148" s="220">
        <v>0</v>
      </c>
      <c r="F148" s="253"/>
    </row>
    <row r="149" spans="1:6" ht="17.25" customHeight="1">
      <c r="A149" s="290" t="s">
        <v>1243</v>
      </c>
      <c r="B149" s="220">
        <v>0</v>
      </c>
      <c r="C149" s="220">
        <v>0</v>
      </c>
      <c r="D149" s="253"/>
      <c r="E149" s="220">
        <v>0</v>
      </c>
      <c r="F149" s="253"/>
    </row>
    <row r="150" spans="1:6" ht="17.25" customHeight="1">
      <c r="A150" s="290" t="s">
        <v>1244</v>
      </c>
      <c r="B150" s="220">
        <v>0</v>
      </c>
      <c r="C150" s="220">
        <v>0</v>
      </c>
      <c r="D150" s="253"/>
      <c r="E150" s="220">
        <v>0</v>
      </c>
      <c r="F150" s="253"/>
    </row>
    <row r="151" spans="1:6" ht="17.25" customHeight="1">
      <c r="A151" s="290" t="s">
        <v>1245</v>
      </c>
      <c r="B151" s="220">
        <v>0</v>
      </c>
      <c r="C151" s="220">
        <v>0</v>
      </c>
      <c r="D151" s="253"/>
      <c r="E151" s="220">
        <v>0</v>
      </c>
      <c r="F151" s="253"/>
    </row>
    <row r="152" spans="1:6" ht="17.25" customHeight="1">
      <c r="A152" s="290" t="s">
        <v>1246</v>
      </c>
      <c r="B152" s="220">
        <v>0</v>
      </c>
      <c r="C152" s="220">
        <v>0</v>
      </c>
      <c r="D152" s="253"/>
      <c r="E152" s="220">
        <v>0</v>
      </c>
      <c r="F152" s="253"/>
    </row>
    <row r="153" spans="1:6" ht="17.25" customHeight="1">
      <c r="A153" s="290" t="s">
        <v>1247</v>
      </c>
      <c r="B153" s="220">
        <v>0</v>
      </c>
      <c r="C153" s="220">
        <v>0</v>
      </c>
      <c r="D153" s="253"/>
      <c r="E153" s="220">
        <v>0</v>
      </c>
      <c r="F153" s="253"/>
    </row>
    <row r="154" spans="1:6" ht="17.25" customHeight="1">
      <c r="A154" s="290" t="s">
        <v>1248</v>
      </c>
      <c r="B154" s="220">
        <v>0</v>
      </c>
      <c r="C154" s="220">
        <v>0</v>
      </c>
      <c r="D154" s="253"/>
      <c r="E154" s="220">
        <v>0</v>
      </c>
      <c r="F154" s="253"/>
    </row>
    <row r="155" spans="1:6" ht="17.25" customHeight="1">
      <c r="A155" s="290" t="s">
        <v>1249</v>
      </c>
      <c r="B155" s="220">
        <v>0</v>
      </c>
      <c r="C155" s="220">
        <v>0</v>
      </c>
      <c r="D155" s="253"/>
      <c r="E155" s="220">
        <v>0</v>
      </c>
      <c r="F155" s="253"/>
    </row>
    <row r="156" spans="1:6" ht="17.25" customHeight="1">
      <c r="A156" s="289" t="s">
        <v>1250</v>
      </c>
      <c r="B156" s="220">
        <f>SUM(B157:B162)</f>
        <v>0</v>
      </c>
      <c r="C156" s="220">
        <f>SUM(C157:C162)</f>
        <v>0</v>
      </c>
      <c r="D156" s="253"/>
      <c r="E156" s="220">
        <f>SUM(E157:E162)</f>
        <v>0</v>
      </c>
      <c r="F156" s="253"/>
    </row>
    <row r="157" spans="1:6" ht="17.25" customHeight="1">
      <c r="A157" s="290" t="s">
        <v>1251</v>
      </c>
      <c r="B157" s="220">
        <v>0</v>
      </c>
      <c r="C157" s="220">
        <v>0</v>
      </c>
      <c r="D157" s="253"/>
      <c r="E157" s="220">
        <v>0</v>
      </c>
      <c r="F157" s="253"/>
    </row>
    <row r="158" spans="1:6" ht="17.25" customHeight="1">
      <c r="A158" s="290" t="s">
        <v>1252</v>
      </c>
      <c r="B158" s="220">
        <v>0</v>
      </c>
      <c r="C158" s="220">
        <v>0</v>
      </c>
      <c r="D158" s="253"/>
      <c r="E158" s="220">
        <v>0</v>
      </c>
      <c r="F158" s="253"/>
    </row>
    <row r="159" spans="1:6" ht="17.25" customHeight="1">
      <c r="A159" s="290" t="s">
        <v>1253</v>
      </c>
      <c r="B159" s="220">
        <v>0</v>
      </c>
      <c r="C159" s="220">
        <v>0</v>
      </c>
      <c r="D159" s="253"/>
      <c r="E159" s="220">
        <v>0</v>
      </c>
      <c r="F159" s="253"/>
    </row>
    <row r="160" spans="1:6" ht="17.25" customHeight="1">
      <c r="A160" s="290" t="s">
        <v>1254</v>
      </c>
      <c r="B160" s="220">
        <v>0</v>
      </c>
      <c r="C160" s="220">
        <v>0</v>
      </c>
      <c r="D160" s="253"/>
      <c r="E160" s="220">
        <v>0</v>
      </c>
      <c r="F160" s="253"/>
    </row>
    <row r="161" spans="1:6" ht="17.25" customHeight="1">
      <c r="A161" s="290" t="s">
        <v>1255</v>
      </c>
      <c r="B161" s="220">
        <v>0</v>
      </c>
      <c r="C161" s="220">
        <v>0</v>
      </c>
      <c r="D161" s="253"/>
      <c r="E161" s="220">
        <v>0</v>
      </c>
      <c r="F161" s="253"/>
    </row>
    <row r="162" spans="1:6" ht="17.25" customHeight="1">
      <c r="A162" s="290" t="s">
        <v>1256</v>
      </c>
      <c r="B162" s="220">
        <v>0</v>
      </c>
      <c r="C162" s="220">
        <v>0</v>
      </c>
      <c r="D162" s="253"/>
      <c r="E162" s="220">
        <v>0</v>
      </c>
      <c r="F162" s="253"/>
    </row>
    <row r="163" spans="1:6" ht="17.25" customHeight="1">
      <c r="A163" s="289" t="s">
        <v>1257</v>
      </c>
      <c r="B163" s="220">
        <f>SUM(B164:B171)</f>
        <v>0</v>
      </c>
      <c r="C163" s="220">
        <f>SUM(C164:C171)</f>
        <v>0</v>
      </c>
      <c r="D163" s="253"/>
      <c r="E163" s="220">
        <f>SUM(E164:E171)</f>
        <v>0</v>
      </c>
      <c r="F163" s="253"/>
    </row>
    <row r="164" spans="1:6" ht="17.25" customHeight="1">
      <c r="A164" s="290" t="s">
        <v>1258</v>
      </c>
      <c r="B164" s="220">
        <v>0</v>
      </c>
      <c r="C164" s="220">
        <v>0</v>
      </c>
      <c r="D164" s="253"/>
      <c r="E164" s="220">
        <v>0</v>
      </c>
      <c r="F164" s="253"/>
    </row>
    <row r="165" spans="1:6" ht="17.25" customHeight="1">
      <c r="A165" s="290" t="s">
        <v>695</v>
      </c>
      <c r="B165" s="220">
        <v>0</v>
      </c>
      <c r="C165" s="220">
        <v>0</v>
      </c>
      <c r="D165" s="253"/>
      <c r="E165" s="220">
        <v>0</v>
      </c>
      <c r="F165" s="253"/>
    </row>
    <row r="166" spans="1:6" ht="17.25" customHeight="1">
      <c r="A166" s="290" t="s">
        <v>1259</v>
      </c>
      <c r="B166" s="220">
        <v>0</v>
      </c>
      <c r="C166" s="220">
        <v>0</v>
      </c>
      <c r="D166" s="253"/>
      <c r="E166" s="220">
        <v>0</v>
      </c>
      <c r="F166" s="253"/>
    </row>
    <row r="167" spans="1:6" ht="17.25" customHeight="1">
      <c r="A167" s="290" t="s">
        <v>1260</v>
      </c>
      <c r="B167" s="220">
        <v>0</v>
      </c>
      <c r="C167" s="220">
        <v>0</v>
      </c>
      <c r="D167" s="253"/>
      <c r="E167" s="220">
        <v>0</v>
      </c>
      <c r="F167" s="253"/>
    </row>
    <row r="168" spans="1:6" ht="17.25" customHeight="1">
      <c r="A168" s="290" t="s">
        <v>1261</v>
      </c>
      <c r="B168" s="220">
        <v>0</v>
      </c>
      <c r="C168" s="220">
        <v>0</v>
      </c>
      <c r="D168" s="253"/>
      <c r="E168" s="220">
        <v>0</v>
      </c>
      <c r="F168" s="253"/>
    </row>
    <row r="169" spans="1:6" ht="17.25" customHeight="1">
      <c r="A169" s="290" t="s">
        <v>1262</v>
      </c>
      <c r="B169" s="220">
        <v>0</v>
      </c>
      <c r="C169" s="220">
        <v>0</v>
      </c>
      <c r="D169" s="253"/>
      <c r="E169" s="220">
        <v>0</v>
      </c>
      <c r="F169" s="253"/>
    </row>
    <row r="170" spans="1:6" ht="17.25" customHeight="1">
      <c r="A170" s="290" t="s">
        <v>1263</v>
      </c>
      <c r="B170" s="220">
        <v>0</v>
      </c>
      <c r="C170" s="220">
        <v>0</v>
      </c>
      <c r="D170" s="253"/>
      <c r="E170" s="220">
        <v>0</v>
      </c>
      <c r="F170" s="253"/>
    </row>
    <row r="171" spans="1:6" ht="17.25" customHeight="1">
      <c r="A171" s="290" t="s">
        <v>1264</v>
      </c>
      <c r="B171" s="220">
        <v>0</v>
      </c>
      <c r="C171" s="220">
        <v>0</v>
      </c>
      <c r="D171" s="253"/>
      <c r="E171" s="220">
        <v>0</v>
      </c>
      <c r="F171" s="253"/>
    </row>
    <row r="172" spans="1:6" ht="17.25" customHeight="1">
      <c r="A172" s="289" t="s">
        <v>1523</v>
      </c>
      <c r="B172" s="220">
        <f>SUM(B173:B174)</f>
        <v>0</v>
      </c>
      <c r="C172" s="220">
        <f>SUM(C173:C174)</f>
        <v>0</v>
      </c>
      <c r="D172" s="253"/>
      <c r="E172" s="220">
        <f>SUM(E173:E174)</f>
        <v>0</v>
      </c>
      <c r="F172" s="253"/>
    </row>
    <row r="173" spans="1:6" ht="17.25" customHeight="1">
      <c r="A173" s="290" t="s">
        <v>1524</v>
      </c>
      <c r="B173" s="220">
        <v>0</v>
      </c>
      <c r="C173" s="220">
        <v>0</v>
      </c>
      <c r="D173" s="253"/>
      <c r="E173" s="220">
        <v>0</v>
      </c>
      <c r="F173" s="253"/>
    </row>
    <row r="174" spans="1:6" ht="17.25" customHeight="1">
      <c r="A174" s="290" t="s">
        <v>1525</v>
      </c>
      <c r="B174" s="220">
        <v>0</v>
      </c>
      <c r="C174" s="220">
        <v>0</v>
      </c>
      <c r="D174" s="253"/>
      <c r="E174" s="220">
        <v>0</v>
      </c>
      <c r="F174" s="253"/>
    </row>
    <row r="175" spans="1:6" ht="17.25" customHeight="1">
      <c r="A175" s="289" t="s">
        <v>1526</v>
      </c>
      <c r="B175" s="220">
        <f>SUM(B176:B177)</f>
        <v>0</v>
      </c>
      <c r="C175" s="220">
        <f>SUM(C176:C177)</f>
        <v>0</v>
      </c>
      <c r="D175" s="253"/>
      <c r="E175" s="220">
        <f>SUM(E176:E177)</f>
        <v>0</v>
      </c>
      <c r="F175" s="253"/>
    </row>
    <row r="176" spans="1:6" ht="17.25" customHeight="1">
      <c r="A176" s="290" t="s">
        <v>1524</v>
      </c>
      <c r="B176" s="220">
        <v>0</v>
      </c>
      <c r="C176" s="220">
        <v>0</v>
      </c>
      <c r="D176" s="253"/>
      <c r="E176" s="220">
        <v>0</v>
      </c>
      <c r="F176" s="253"/>
    </row>
    <row r="177" spans="1:6" ht="17.25" customHeight="1">
      <c r="A177" s="290" t="s">
        <v>1527</v>
      </c>
      <c r="B177" s="220">
        <v>0</v>
      </c>
      <c r="C177" s="220">
        <v>0</v>
      </c>
      <c r="D177" s="253"/>
      <c r="E177" s="220">
        <v>0</v>
      </c>
      <c r="F177" s="253"/>
    </row>
    <row r="178" spans="1:6" ht="17.25" customHeight="1">
      <c r="A178" s="289" t="s">
        <v>1528</v>
      </c>
      <c r="B178" s="220">
        <v>0</v>
      </c>
      <c r="C178" s="220">
        <v>0</v>
      </c>
      <c r="D178" s="253"/>
      <c r="E178" s="220">
        <v>0</v>
      </c>
      <c r="F178" s="253"/>
    </row>
    <row r="179" spans="1:6" ht="17.25" customHeight="1">
      <c r="A179" s="289" t="s">
        <v>1529</v>
      </c>
      <c r="B179" s="220">
        <f>SUM(B180:B182)</f>
        <v>0</v>
      </c>
      <c r="C179" s="220">
        <f>SUM(C180:C182)</f>
        <v>0</v>
      </c>
      <c r="D179" s="253"/>
      <c r="E179" s="220">
        <f>SUM(E180:E182)</f>
        <v>0</v>
      </c>
      <c r="F179" s="253"/>
    </row>
    <row r="180" spans="1:6" ht="17.25" customHeight="1">
      <c r="A180" s="290" t="s">
        <v>1530</v>
      </c>
      <c r="B180" s="220">
        <v>0</v>
      </c>
      <c r="C180" s="220">
        <v>0</v>
      </c>
      <c r="D180" s="253"/>
      <c r="E180" s="220">
        <v>0</v>
      </c>
      <c r="F180" s="253"/>
    </row>
    <row r="181" spans="1:6" ht="17.25" customHeight="1">
      <c r="A181" s="290" t="s">
        <v>1531</v>
      </c>
      <c r="B181" s="220">
        <v>0</v>
      </c>
      <c r="C181" s="220">
        <v>0</v>
      </c>
      <c r="D181" s="253"/>
      <c r="E181" s="220">
        <v>0</v>
      </c>
      <c r="F181" s="253"/>
    </row>
    <row r="182" spans="1:6" ht="17.25" customHeight="1">
      <c r="A182" s="290" t="s">
        <v>1532</v>
      </c>
      <c r="B182" s="220">
        <v>0</v>
      </c>
      <c r="C182" s="220">
        <v>0</v>
      </c>
      <c r="D182" s="253"/>
      <c r="E182" s="220">
        <v>0</v>
      </c>
      <c r="F182" s="253"/>
    </row>
    <row r="183" spans="1:6" ht="17.25" customHeight="1">
      <c r="A183" s="289" t="s">
        <v>1693</v>
      </c>
      <c r="B183" s="220">
        <f>B184</f>
        <v>0</v>
      </c>
      <c r="C183" s="220">
        <f>C184</f>
        <v>0</v>
      </c>
      <c r="D183" s="253"/>
      <c r="E183" s="220">
        <f>E184</f>
        <v>0</v>
      </c>
      <c r="F183" s="253"/>
    </row>
    <row r="184" spans="1:6" ht="17.25" customHeight="1">
      <c r="A184" s="289" t="s">
        <v>1533</v>
      </c>
      <c r="B184" s="220">
        <f>SUM(B185:B187)</f>
        <v>0</v>
      </c>
      <c r="C184" s="220">
        <f>SUM(C185:C187)</f>
        <v>0</v>
      </c>
      <c r="D184" s="253"/>
      <c r="E184" s="220">
        <f>SUM(E185:E187)</f>
        <v>0</v>
      </c>
      <c r="F184" s="253"/>
    </row>
    <row r="185" spans="1:6" ht="17.25" customHeight="1">
      <c r="A185" s="290" t="s">
        <v>1534</v>
      </c>
      <c r="B185" s="220">
        <v>0</v>
      </c>
      <c r="C185" s="220">
        <v>0</v>
      </c>
      <c r="D185" s="253"/>
      <c r="E185" s="220">
        <v>0</v>
      </c>
      <c r="F185" s="253"/>
    </row>
    <row r="186" spans="1:6" ht="17.25" customHeight="1">
      <c r="A186" s="290" t="s">
        <v>1535</v>
      </c>
      <c r="B186" s="220">
        <v>0</v>
      </c>
      <c r="C186" s="220">
        <v>0</v>
      </c>
      <c r="D186" s="253"/>
      <c r="E186" s="220">
        <v>0</v>
      </c>
      <c r="F186" s="253"/>
    </row>
    <row r="187" spans="1:6" ht="17.25" customHeight="1">
      <c r="A187" s="290" t="s">
        <v>1536</v>
      </c>
      <c r="B187" s="220">
        <v>0</v>
      </c>
      <c r="C187" s="220">
        <v>0</v>
      </c>
      <c r="D187" s="253"/>
      <c r="E187" s="220">
        <v>0</v>
      </c>
      <c r="F187" s="253"/>
    </row>
    <row r="188" spans="1:6" ht="17.25" customHeight="1">
      <c r="A188" s="289" t="s">
        <v>768</v>
      </c>
      <c r="B188" s="220">
        <f>B189</f>
        <v>0</v>
      </c>
      <c r="C188" s="220">
        <f>C189</f>
        <v>0</v>
      </c>
      <c r="D188" s="253"/>
      <c r="E188" s="220">
        <f>E189</f>
        <v>0</v>
      </c>
      <c r="F188" s="253"/>
    </row>
    <row r="189" spans="1:6" ht="17.25" customHeight="1">
      <c r="A189" s="289" t="s">
        <v>787</v>
      </c>
      <c r="B189" s="220">
        <f>SUM(B190:B191)</f>
        <v>0</v>
      </c>
      <c r="C189" s="220">
        <f>SUM(C190:C191)</f>
        <v>0</v>
      </c>
      <c r="D189" s="253"/>
      <c r="E189" s="220">
        <f>SUM(E190:E191)</f>
        <v>0</v>
      </c>
      <c r="F189" s="253"/>
    </row>
    <row r="190" spans="1:6" ht="17.25" customHeight="1">
      <c r="A190" s="290" t="s">
        <v>1271</v>
      </c>
      <c r="B190" s="220">
        <v>0</v>
      </c>
      <c r="C190" s="220">
        <v>0</v>
      </c>
      <c r="D190" s="253"/>
      <c r="E190" s="220">
        <v>0</v>
      </c>
      <c r="F190" s="253"/>
    </row>
    <row r="191" spans="1:6" ht="17.25" customHeight="1">
      <c r="A191" s="290" t="s">
        <v>1272</v>
      </c>
      <c r="B191" s="220">
        <v>0</v>
      </c>
      <c r="C191" s="220">
        <v>0</v>
      </c>
      <c r="D191" s="253"/>
      <c r="E191" s="220">
        <v>0</v>
      </c>
      <c r="F191" s="253"/>
    </row>
    <row r="192" spans="1:6" ht="17.25" customHeight="1">
      <c r="A192" s="289" t="s">
        <v>1273</v>
      </c>
      <c r="B192" s="220">
        <f>SUM(B193,B197,B206)</f>
        <v>245910</v>
      </c>
      <c r="C192" s="220">
        <f>SUM(C193,C197,C206)</f>
        <v>77239</v>
      </c>
      <c r="D192" s="253">
        <f>C192/B192*100</f>
        <v>31.409458745069337</v>
      </c>
      <c r="E192" s="220">
        <f>SUM(E193,E197,E206)</f>
        <v>107355</v>
      </c>
      <c r="F192" s="253">
        <f>C192/E192*100</f>
        <v>71.94727772344092</v>
      </c>
    </row>
    <row r="193" spans="1:6" ht="17.25" customHeight="1">
      <c r="A193" s="289" t="s">
        <v>1274</v>
      </c>
      <c r="B193" s="220">
        <f>SUM(B194:B196)</f>
        <v>244510</v>
      </c>
      <c r="C193" s="220">
        <f>SUM(C194:C196)</f>
        <v>75967</v>
      </c>
      <c r="D193" s="253">
        <f>C193/B193*100</f>
        <v>31.069076929368943</v>
      </c>
      <c r="E193" s="220">
        <f>SUM(E194:E196)</f>
        <v>105500</v>
      </c>
      <c r="F193" s="253">
        <f>C193/E193*100</f>
        <v>72.00663507109006</v>
      </c>
    </row>
    <row r="194" spans="1:6" ht="17.25" customHeight="1">
      <c r="A194" s="290" t="s">
        <v>1537</v>
      </c>
      <c r="B194" s="220">
        <v>0</v>
      </c>
      <c r="C194" s="220">
        <v>0</v>
      </c>
      <c r="D194" s="253"/>
      <c r="E194" s="220">
        <v>0</v>
      </c>
      <c r="F194" s="253"/>
    </row>
    <row r="195" spans="1:6" ht="17.25" customHeight="1">
      <c r="A195" s="290" t="s">
        <v>1538</v>
      </c>
      <c r="B195" s="220">
        <v>244510</v>
      </c>
      <c r="C195" s="220">
        <v>75967</v>
      </c>
      <c r="D195" s="253">
        <f>C195/B195*100</f>
        <v>31.069076929368943</v>
      </c>
      <c r="E195" s="220">
        <v>105500</v>
      </c>
      <c r="F195" s="253">
        <f>C195/E195*100</f>
        <v>72.00663507109006</v>
      </c>
    </row>
    <row r="196" spans="1:6" ht="17.25" customHeight="1">
      <c r="A196" s="290" t="s">
        <v>1539</v>
      </c>
      <c r="B196" s="220">
        <v>0</v>
      </c>
      <c r="C196" s="220">
        <v>0</v>
      </c>
      <c r="D196" s="253"/>
      <c r="E196" s="220">
        <v>0</v>
      </c>
      <c r="F196" s="253"/>
    </row>
    <row r="197" spans="1:6" ht="17.25" customHeight="1">
      <c r="A197" s="289" t="s">
        <v>1275</v>
      </c>
      <c r="B197" s="220">
        <f>SUM(B198:B205)</f>
        <v>0</v>
      </c>
      <c r="C197" s="220">
        <f>SUM(C198:C205)</f>
        <v>0</v>
      </c>
      <c r="D197" s="253"/>
      <c r="E197" s="220">
        <f>SUM(E198:E205)</f>
        <v>0</v>
      </c>
      <c r="F197" s="253"/>
    </row>
    <row r="198" spans="1:6" ht="17.25" customHeight="1">
      <c r="A198" s="290" t="s">
        <v>1276</v>
      </c>
      <c r="B198" s="220">
        <v>0</v>
      </c>
      <c r="C198" s="220">
        <v>0</v>
      </c>
      <c r="D198" s="253"/>
      <c r="E198" s="220">
        <v>0</v>
      </c>
      <c r="F198" s="253"/>
    </row>
    <row r="199" spans="1:6" ht="17.25" customHeight="1">
      <c r="A199" s="290" t="s">
        <v>1277</v>
      </c>
      <c r="B199" s="220">
        <v>0</v>
      </c>
      <c r="C199" s="220">
        <v>0</v>
      </c>
      <c r="D199" s="253"/>
      <c r="E199" s="220">
        <v>0</v>
      </c>
      <c r="F199" s="253"/>
    </row>
    <row r="200" spans="1:6" ht="17.25" customHeight="1">
      <c r="A200" s="290" t="s">
        <v>1278</v>
      </c>
      <c r="B200" s="220">
        <v>0</v>
      </c>
      <c r="C200" s="220">
        <v>0</v>
      </c>
      <c r="D200" s="253"/>
      <c r="E200" s="220">
        <v>0</v>
      </c>
      <c r="F200" s="253"/>
    </row>
    <row r="201" spans="1:6" ht="17.25" customHeight="1">
      <c r="A201" s="290" t="s">
        <v>1279</v>
      </c>
      <c r="B201" s="220">
        <v>0</v>
      </c>
      <c r="C201" s="220">
        <v>0</v>
      </c>
      <c r="D201" s="253"/>
      <c r="E201" s="220">
        <v>0</v>
      </c>
      <c r="F201" s="253"/>
    </row>
    <row r="202" spans="1:6" ht="17.25" customHeight="1">
      <c r="A202" s="290" t="s">
        <v>1280</v>
      </c>
      <c r="B202" s="220">
        <v>0</v>
      </c>
      <c r="C202" s="220">
        <v>0</v>
      </c>
      <c r="D202" s="253"/>
      <c r="E202" s="220">
        <v>0</v>
      </c>
      <c r="F202" s="253"/>
    </row>
    <row r="203" spans="1:6" ht="17.25" customHeight="1">
      <c r="A203" s="290" t="s">
        <v>1281</v>
      </c>
      <c r="B203" s="220">
        <v>0</v>
      </c>
      <c r="C203" s="220">
        <v>0</v>
      </c>
      <c r="D203" s="253"/>
      <c r="E203" s="220">
        <v>0</v>
      </c>
      <c r="F203" s="253"/>
    </row>
    <row r="204" spans="1:6" ht="17.25" customHeight="1">
      <c r="A204" s="290" t="s">
        <v>1282</v>
      </c>
      <c r="B204" s="220">
        <v>0</v>
      </c>
      <c r="C204" s="220">
        <v>0</v>
      </c>
      <c r="D204" s="253"/>
      <c r="E204" s="220">
        <v>0</v>
      </c>
      <c r="F204" s="253"/>
    </row>
    <row r="205" spans="1:6" ht="17.25" customHeight="1">
      <c r="A205" s="290" t="s">
        <v>1283</v>
      </c>
      <c r="B205" s="220">
        <v>0</v>
      </c>
      <c r="C205" s="220">
        <v>0</v>
      </c>
      <c r="D205" s="253"/>
      <c r="E205" s="220">
        <v>0</v>
      </c>
      <c r="F205" s="253"/>
    </row>
    <row r="206" spans="1:6" ht="17.25" customHeight="1">
      <c r="A206" s="289" t="s">
        <v>1540</v>
      </c>
      <c r="B206" s="220">
        <f>SUM(B207:B217)</f>
        <v>1400</v>
      </c>
      <c r="C206" s="220">
        <f>SUM(C207:C217)</f>
        <v>1272</v>
      </c>
      <c r="D206" s="253">
        <f>C206/B206*100</f>
        <v>90.85714285714286</v>
      </c>
      <c r="E206" s="220">
        <f>SUM(E207:E217)</f>
        <v>1855</v>
      </c>
      <c r="F206" s="253">
        <f>C206/E206*100</f>
        <v>68.57142857142857</v>
      </c>
    </row>
    <row r="207" spans="1:6" ht="17.25" customHeight="1">
      <c r="A207" s="290" t="s">
        <v>1284</v>
      </c>
      <c r="B207" s="220">
        <v>0</v>
      </c>
      <c r="C207" s="220">
        <v>0</v>
      </c>
      <c r="D207" s="253"/>
      <c r="E207" s="220">
        <v>0</v>
      </c>
      <c r="F207" s="253"/>
    </row>
    <row r="208" spans="1:6" ht="17.25" customHeight="1">
      <c r="A208" s="290" t="s">
        <v>1285</v>
      </c>
      <c r="B208" s="220">
        <v>500</v>
      </c>
      <c r="C208" s="220">
        <v>707</v>
      </c>
      <c r="D208" s="253">
        <f>C208/B208*100</f>
        <v>141.4</v>
      </c>
      <c r="E208" s="220">
        <v>1065</v>
      </c>
      <c r="F208" s="253">
        <f>C208/E208*100</f>
        <v>66.3849765258216</v>
      </c>
    </row>
    <row r="209" spans="1:6" ht="17.25" customHeight="1">
      <c r="A209" s="290" t="s">
        <v>1286</v>
      </c>
      <c r="B209" s="220">
        <v>900</v>
      </c>
      <c r="C209" s="220">
        <v>518</v>
      </c>
      <c r="D209" s="253">
        <f>C209/B209*100</f>
        <v>57.55555555555556</v>
      </c>
      <c r="E209" s="220">
        <v>669</v>
      </c>
      <c r="F209" s="253">
        <f>C209/E209*100</f>
        <v>77.42899850523169</v>
      </c>
    </row>
    <row r="210" spans="1:6" ht="17.25" customHeight="1">
      <c r="A210" s="290" t="s">
        <v>1287</v>
      </c>
      <c r="B210" s="220"/>
      <c r="C210" s="220"/>
      <c r="D210" s="253"/>
      <c r="E210" s="220">
        <v>31</v>
      </c>
      <c r="F210" s="253">
        <f>C210/E210*100</f>
        <v>0</v>
      </c>
    </row>
    <row r="211" spans="1:6" ht="17.25" customHeight="1">
      <c r="A211" s="290" t="s">
        <v>1288</v>
      </c>
      <c r="B211" s="220"/>
      <c r="C211" s="220">
        <v>0</v>
      </c>
      <c r="D211" s="253"/>
      <c r="E211" s="220">
        <v>0</v>
      </c>
      <c r="F211" s="253"/>
    </row>
    <row r="212" spans="1:6" ht="17.25" customHeight="1">
      <c r="A212" s="290" t="s">
        <v>1289</v>
      </c>
      <c r="B212" s="220"/>
      <c r="C212" s="220">
        <v>47</v>
      </c>
      <c r="D212" s="253"/>
      <c r="E212" s="220">
        <v>90</v>
      </c>
      <c r="F212" s="253">
        <f>C212/E212*100</f>
        <v>52.22222222222223</v>
      </c>
    </row>
    <row r="213" spans="1:6" ht="17.25" customHeight="1">
      <c r="A213" s="290" t="s">
        <v>1290</v>
      </c>
      <c r="B213" s="220">
        <v>0</v>
      </c>
      <c r="C213" s="220">
        <v>0</v>
      </c>
      <c r="D213" s="253"/>
      <c r="E213" s="220">
        <v>0</v>
      </c>
      <c r="F213" s="253"/>
    </row>
    <row r="214" spans="1:6" ht="17.25" customHeight="1">
      <c r="A214" s="290" t="s">
        <v>1291</v>
      </c>
      <c r="B214" s="220">
        <v>0</v>
      </c>
      <c r="C214" s="220">
        <v>0</v>
      </c>
      <c r="D214" s="253"/>
      <c r="E214" s="220">
        <v>0</v>
      </c>
      <c r="F214" s="253"/>
    </row>
    <row r="215" spans="1:6" ht="17.25" customHeight="1">
      <c r="A215" s="290" t="s">
        <v>1292</v>
      </c>
      <c r="B215" s="220">
        <v>0</v>
      </c>
      <c r="C215" s="220">
        <v>0</v>
      </c>
      <c r="D215" s="253"/>
      <c r="E215" s="220">
        <v>0</v>
      </c>
      <c r="F215" s="253"/>
    </row>
    <row r="216" spans="1:6" ht="17.25" customHeight="1">
      <c r="A216" s="290" t="s">
        <v>1293</v>
      </c>
      <c r="B216" s="220">
        <v>0</v>
      </c>
      <c r="C216" s="220">
        <v>0</v>
      </c>
      <c r="D216" s="253"/>
      <c r="E216" s="220">
        <v>0</v>
      </c>
      <c r="F216" s="253"/>
    </row>
    <row r="217" spans="1:6" ht="17.25" customHeight="1">
      <c r="A217" s="290" t="s">
        <v>1294</v>
      </c>
      <c r="B217" s="220">
        <v>0</v>
      </c>
      <c r="C217" s="220">
        <v>0</v>
      </c>
      <c r="D217" s="253"/>
      <c r="E217" s="220">
        <v>0</v>
      </c>
      <c r="F217" s="253"/>
    </row>
    <row r="218" spans="1:6" ht="17.25" customHeight="1">
      <c r="A218" s="289" t="s">
        <v>881</v>
      </c>
      <c r="B218" s="220">
        <f>B219</f>
        <v>21647</v>
      </c>
      <c r="C218" s="220">
        <f>C219</f>
        <v>22941</v>
      </c>
      <c r="D218" s="253">
        <f>C218/B218*100</f>
        <v>105.97773363514575</v>
      </c>
      <c r="E218" s="220">
        <f>E219</f>
        <v>19149</v>
      </c>
      <c r="F218" s="253">
        <f>C218/E218*100</f>
        <v>119.80260065799781</v>
      </c>
    </row>
    <row r="219" spans="1:6" ht="17.25" customHeight="1">
      <c r="A219" s="289" t="s">
        <v>1295</v>
      </c>
      <c r="B219" s="220">
        <f>SUM(B220:B235)</f>
        <v>21647</v>
      </c>
      <c r="C219" s="220">
        <f>SUM(C220:C235)</f>
        <v>22941</v>
      </c>
      <c r="D219" s="253">
        <f>C219/B219*100</f>
        <v>105.97773363514575</v>
      </c>
      <c r="E219" s="220">
        <f>SUM(E220:E235)</f>
        <v>19149</v>
      </c>
      <c r="F219" s="253">
        <f>C219/E219*100</f>
        <v>119.80260065799781</v>
      </c>
    </row>
    <row r="220" spans="1:6" ht="17.25" customHeight="1">
      <c r="A220" s="290" t="s">
        <v>1296</v>
      </c>
      <c r="B220" s="220">
        <v>0</v>
      </c>
      <c r="C220" s="220">
        <v>0</v>
      </c>
      <c r="D220" s="253"/>
      <c r="E220" s="220">
        <v>0</v>
      </c>
      <c r="F220" s="253"/>
    </row>
    <row r="221" spans="1:6" ht="17.25" customHeight="1">
      <c r="A221" s="290" t="s">
        <v>1297</v>
      </c>
      <c r="B221" s="220">
        <v>0</v>
      </c>
      <c r="C221" s="220">
        <v>0</v>
      </c>
      <c r="D221" s="253"/>
      <c r="E221" s="220">
        <v>0</v>
      </c>
      <c r="F221" s="253"/>
    </row>
    <row r="222" spans="1:6" ht="17.25" customHeight="1">
      <c r="A222" s="290" t="s">
        <v>1298</v>
      </c>
      <c r="B222" s="220">
        <v>0</v>
      </c>
      <c r="C222" s="220">
        <v>0</v>
      </c>
      <c r="D222" s="253"/>
      <c r="E222" s="220">
        <v>0</v>
      </c>
      <c r="F222" s="253"/>
    </row>
    <row r="223" spans="1:6" ht="17.25" customHeight="1">
      <c r="A223" s="290" t="s">
        <v>1299</v>
      </c>
      <c r="B223" s="220">
        <v>21647</v>
      </c>
      <c r="C223" s="220">
        <v>14606</v>
      </c>
      <c r="D223" s="253">
        <f>C223/B223*100</f>
        <v>67.47355291726336</v>
      </c>
      <c r="E223" s="220">
        <v>16040</v>
      </c>
      <c r="F223" s="253">
        <f>C223/E223*100</f>
        <v>91.05985037406484</v>
      </c>
    </row>
    <row r="224" spans="1:6" ht="17.25" customHeight="1">
      <c r="A224" s="290" t="s">
        <v>1300</v>
      </c>
      <c r="B224" s="220">
        <v>0</v>
      </c>
      <c r="C224" s="220">
        <v>0</v>
      </c>
      <c r="D224" s="253"/>
      <c r="E224" s="220">
        <v>0</v>
      </c>
      <c r="F224" s="253"/>
    </row>
    <row r="225" spans="1:6" ht="17.25" customHeight="1">
      <c r="A225" s="290" t="s">
        <v>1301</v>
      </c>
      <c r="B225" s="220">
        <v>0</v>
      </c>
      <c r="C225" s="220">
        <v>0</v>
      </c>
      <c r="D225" s="253"/>
      <c r="E225" s="220">
        <v>0</v>
      </c>
      <c r="F225" s="253"/>
    </row>
    <row r="226" spans="1:6" ht="17.25" customHeight="1">
      <c r="A226" s="290" t="s">
        <v>1302</v>
      </c>
      <c r="B226" s="220">
        <v>0</v>
      </c>
      <c r="C226" s="220">
        <v>0</v>
      </c>
      <c r="D226" s="253"/>
      <c r="E226" s="220">
        <v>0</v>
      </c>
      <c r="F226" s="253"/>
    </row>
    <row r="227" spans="1:6" ht="17.25" customHeight="1">
      <c r="A227" s="290" t="s">
        <v>1303</v>
      </c>
      <c r="B227" s="220">
        <v>0</v>
      </c>
      <c r="C227" s="220">
        <v>0</v>
      </c>
      <c r="D227" s="253"/>
      <c r="E227" s="220">
        <v>0</v>
      </c>
      <c r="F227" s="253"/>
    </row>
    <row r="228" spans="1:6" ht="17.25" customHeight="1">
      <c r="A228" s="290" t="s">
        <v>1304</v>
      </c>
      <c r="B228" s="220">
        <v>0</v>
      </c>
      <c r="C228" s="220">
        <v>0</v>
      </c>
      <c r="D228" s="253"/>
      <c r="E228" s="220">
        <v>0</v>
      </c>
      <c r="F228" s="253"/>
    </row>
    <row r="229" spans="1:6" ht="17.25" customHeight="1">
      <c r="A229" s="290" t="s">
        <v>1305</v>
      </c>
      <c r="B229" s="220">
        <v>0</v>
      </c>
      <c r="C229" s="220">
        <v>0</v>
      </c>
      <c r="D229" s="253"/>
      <c r="E229" s="220">
        <v>0</v>
      </c>
      <c r="F229" s="253"/>
    </row>
    <row r="230" spans="1:6" ht="17.25" customHeight="1">
      <c r="A230" s="290" t="s">
        <v>1306</v>
      </c>
      <c r="B230" s="220">
        <v>0</v>
      </c>
      <c r="C230" s="220">
        <v>0</v>
      </c>
      <c r="D230" s="253"/>
      <c r="E230" s="220">
        <v>0</v>
      </c>
      <c r="F230" s="253"/>
    </row>
    <row r="231" spans="1:6" ht="17.25" customHeight="1">
      <c r="A231" s="290" t="s">
        <v>1307</v>
      </c>
      <c r="B231" s="220"/>
      <c r="C231" s="220">
        <v>1478</v>
      </c>
      <c r="D231" s="253"/>
      <c r="E231" s="220">
        <v>1478</v>
      </c>
      <c r="F231" s="253">
        <f>C231/E231*100</f>
        <v>100</v>
      </c>
    </row>
    <row r="232" spans="1:6" ht="17.25" customHeight="1">
      <c r="A232" s="290" t="s">
        <v>1308</v>
      </c>
      <c r="B232" s="220"/>
      <c r="C232" s="220">
        <v>0</v>
      </c>
      <c r="D232" s="253"/>
      <c r="E232" s="220">
        <v>0</v>
      </c>
      <c r="F232" s="253"/>
    </row>
    <row r="233" spans="1:6" ht="17.25" customHeight="1">
      <c r="A233" s="290" t="s">
        <v>1541</v>
      </c>
      <c r="B233" s="220"/>
      <c r="C233" s="220">
        <v>0</v>
      </c>
      <c r="D233" s="253"/>
      <c r="E233" s="220">
        <v>0</v>
      </c>
      <c r="F233" s="253"/>
    </row>
    <row r="234" spans="1:6" ht="17.25" customHeight="1">
      <c r="A234" s="290" t="s">
        <v>1309</v>
      </c>
      <c r="B234" s="220"/>
      <c r="C234" s="220">
        <v>6857</v>
      </c>
      <c r="D234" s="253"/>
      <c r="E234" s="220">
        <v>1631</v>
      </c>
      <c r="F234" s="253">
        <f>C234/E234*100</f>
        <v>420.41692213366036</v>
      </c>
    </row>
    <row r="235" spans="1:6" ht="17.25" customHeight="1">
      <c r="A235" s="290" t="s">
        <v>1310</v>
      </c>
      <c r="B235" s="220">
        <v>0</v>
      </c>
      <c r="C235" s="220">
        <v>0</v>
      </c>
      <c r="D235" s="253"/>
      <c r="E235" s="220">
        <v>0</v>
      </c>
      <c r="F235" s="253"/>
    </row>
    <row r="236" spans="1:6" ht="17.25" customHeight="1">
      <c r="A236" s="289" t="s">
        <v>889</v>
      </c>
      <c r="B236" s="220">
        <f>B237</f>
        <v>257</v>
      </c>
      <c r="C236" s="220">
        <f>C237</f>
        <v>340</v>
      </c>
      <c r="D236" s="253">
        <f>C236/B236*100</f>
        <v>132.29571984435796</v>
      </c>
      <c r="E236" s="220">
        <f>E237</f>
        <v>117</v>
      </c>
      <c r="F236" s="253">
        <f>C236/E236*100</f>
        <v>290.5982905982906</v>
      </c>
    </row>
    <row r="237" spans="1:6" ht="17.25" customHeight="1">
      <c r="A237" s="289" t="s">
        <v>1311</v>
      </c>
      <c r="B237" s="220">
        <f>SUM(B238:B253)</f>
        <v>257</v>
      </c>
      <c r="C237" s="220">
        <f>SUM(C238:C253)</f>
        <v>340</v>
      </c>
      <c r="D237" s="253">
        <f>C237/B237*100</f>
        <v>132.29571984435796</v>
      </c>
      <c r="E237" s="220">
        <f>SUM(E238:E253)</f>
        <v>117</v>
      </c>
      <c r="F237" s="253">
        <f>C237/E237*100</f>
        <v>290.5982905982906</v>
      </c>
    </row>
    <row r="238" spans="1:6" ht="17.25" customHeight="1">
      <c r="A238" s="290" t="s">
        <v>1312</v>
      </c>
      <c r="B238" s="220">
        <v>0</v>
      </c>
      <c r="C238" s="220">
        <v>0</v>
      </c>
      <c r="D238" s="253"/>
      <c r="E238" s="220">
        <v>0</v>
      </c>
      <c r="F238" s="253"/>
    </row>
    <row r="239" spans="1:6" ht="17.25" customHeight="1">
      <c r="A239" s="290" t="s">
        <v>1313</v>
      </c>
      <c r="B239" s="220">
        <v>0</v>
      </c>
      <c r="C239" s="220">
        <v>0</v>
      </c>
      <c r="D239" s="253"/>
      <c r="E239" s="220">
        <v>0</v>
      </c>
      <c r="F239" s="253"/>
    </row>
    <row r="240" spans="1:6" ht="17.25" customHeight="1">
      <c r="A240" s="290" t="s">
        <v>1314</v>
      </c>
      <c r="B240" s="220">
        <v>0</v>
      </c>
      <c r="C240" s="220">
        <v>0</v>
      </c>
      <c r="D240" s="253"/>
      <c r="E240" s="220">
        <v>0</v>
      </c>
      <c r="F240" s="253"/>
    </row>
    <row r="241" spans="1:6" ht="17.25" customHeight="1">
      <c r="A241" s="290" t="s">
        <v>1315</v>
      </c>
      <c r="B241" s="220"/>
      <c r="C241" s="220">
        <v>86</v>
      </c>
      <c r="D241" s="253"/>
      <c r="E241" s="220">
        <v>3</v>
      </c>
      <c r="F241" s="253">
        <f>C241/E241*100</f>
        <v>2866.666666666667</v>
      </c>
    </row>
    <row r="242" spans="1:6" ht="17.25" customHeight="1">
      <c r="A242" s="290" t="s">
        <v>1316</v>
      </c>
      <c r="B242" s="220">
        <v>0</v>
      </c>
      <c r="C242" s="220">
        <v>0</v>
      </c>
      <c r="D242" s="253"/>
      <c r="E242" s="220">
        <v>0</v>
      </c>
      <c r="F242" s="253"/>
    </row>
    <row r="243" spans="1:6" ht="17.25" customHeight="1">
      <c r="A243" s="290" t="s">
        <v>1317</v>
      </c>
      <c r="B243" s="220">
        <v>0</v>
      </c>
      <c r="C243" s="220">
        <v>0</v>
      </c>
      <c r="D243" s="253"/>
      <c r="E243" s="220">
        <v>0</v>
      </c>
      <c r="F243" s="253"/>
    </row>
    <row r="244" spans="1:6" ht="17.25" customHeight="1">
      <c r="A244" s="290" t="s">
        <v>1318</v>
      </c>
      <c r="B244" s="220">
        <v>0</v>
      </c>
      <c r="C244" s="220">
        <v>0</v>
      </c>
      <c r="D244" s="253"/>
      <c r="E244" s="220">
        <v>0</v>
      </c>
      <c r="F244" s="253"/>
    </row>
    <row r="245" spans="1:6" ht="17.25" customHeight="1">
      <c r="A245" s="290" t="s">
        <v>1319</v>
      </c>
      <c r="B245" s="220">
        <v>0</v>
      </c>
      <c r="C245" s="220">
        <v>0</v>
      </c>
      <c r="D245" s="253"/>
      <c r="E245" s="220">
        <v>0</v>
      </c>
      <c r="F245" s="253"/>
    </row>
    <row r="246" spans="1:6" ht="17.25" customHeight="1">
      <c r="A246" s="290" t="s">
        <v>1320</v>
      </c>
      <c r="B246" s="220">
        <v>0</v>
      </c>
      <c r="C246" s="220">
        <v>0</v>
      </c>
      <c r="D246" s="253"/>
      <c r="E246" s="220">
        <v>0</v>
      </c>
      <c r="F246" s="253"/>
    </row>
    <row r="247" spans="1:6" ht="17.25" customHeight="1">
      <c r="A247" s="290" t="s">
        <v>1321</v>
      </c>
      <c r="B247" s="220">
        <v>0</v>
      </c>
      <c r="C247" s="220">
        <v>0</v>
      </c>
      <c r="D247" s="253"/>
      <c r="E247" s="220">
        <v>0</v>
      </c>
      <c r="F247" s="253"/>
    </row>
    <row r="248" spans="1:6" ht="17.25" customHeight="1">
      <c r="A248" s="290" t="s">
        <v>1322</v>
      </c>
      <c r="B248" s="220">
        <v>0</v>
      </c>
      <c r="C248" s="220">
        <v>0</v>
      </c>
      <c r="D248" s="253"/>
      <c r="E248" s="220">
        <v>0</v>
      </c>
      <c r="F248" s="253"/>
    </row>
    <row r="249" spans="1:6" ht="17.25" customHeight="1">
      <c r="A249" s="290" t="s">
        <v>1323</v>
      </c>
      <c r="B249" s="220">
        <v>0</v>
      </c>
      <c r="C249" s="220">
        <v>0</v>
      </c>
      <c r="D249" s="253"/>
      <c r="E249" s="220">
        <v>0</v>
      </c>
      <c r="F249" s="253"/>
    </row>
    <row r="250" spans="1:6" ht="17.25" customHeight="1">
      <c r="A250" s="290" t="s">
        <v>1324</v>
      </c>
      <c r="B250" s="220">
        <v>0</v>
      </c>
      <c r="C250" s="220">
        <v>0</v>
      </c>
      <c r="D250" s="253"/>
      <c r="E250" s="220">
        <v>0</v>
      </c>
      <c r="F250" s="253"/>
    </row>
    <row r="251" spans="1:6" ht="17.25" customHeight="1">
      <c r="A251" s="290" t="s">
        <v>1542</v>
      </c>
      <c r="B251" s="220">
        <v>0</v>
      </c>
      <c r="C251" s="220">
        <v>0</v>
      </c>
      <c r="D251" s="253"/>
      <c r="E251" s="220">
        <v>0</v>
      </c>
      <c r="F251" s="253"/>
    </row>
    <row r="252" spans="1:6" ht="17.25" customHeight="1">
      <c r="A252" s="290" t="s">
        <v>1325</v>
      </c>
      <c r="B252" s="220">
        <v>257</v>
      </c>
      <c r="C252" s="220">
        <v>254</v>
      </c>
      <c r="D252" s="253">
        <f>C252/B252*100</f>
        <v>98.83268482490273</v>
      </c>
      <c r="E252" s="220">
        <v>114</v>
      </c>
      <c r="F252" s="253">
        <f>C252/E252*100</f>
        <v>222.80701754385964</v>
      </c>
    </row>
    <row r="253" spans="1:6" ht="17.25" customHeight="1">
      <c r="A253" s="290" t="s">
        <v>1326</v>
      </c>
      <c r="B253" s="220">
        <v>0</v>
      </c>
      <c r="C253" s="220">
        <v>0</v>
      </c>
      <c r="D253" s="253"/>
      <c r="E253" s="220">
        <v>0</v>
      </c>
      <c r="F253" s="253"/>
    </row>
    <row r="254" spans="1:6" ht="17.25" customHeight="1">
      <c r="A254" s="291" t="s">
        <v>1764</v>
      </c>
      <c r="B254" s="220">
        <f>SUM(B255,B268)</f>
        <v>0</v>
      </c>
      <c r="C254" s="220">
        <f>SUM(C255,C268)</f>
        <v>0</v>
      </c>
      <c r="D254" s="253"/>
      <c r="E254" s="220">
        <f>SUM(E255,E268)</f>
        <v>14132</v>
      </c>
      <c r="F254" s="253">
        <f>C254/E254*100</f>
        <v>0</v>
      </c>
    </row>
    <row r="255" spans="1:6" ht="17.25" customHeight="1">
      <c r="A255" s="291" t="s">
        <v>911</v>
      </c>
      <c r="B255" s="220"/>
      <c r="C255" s="220">
        <f>SUM(C256:C267)</f>
        <v>0</v>
      </c>
      <c r="D255" s="253"/>
      <c r="E255" s="220">
        <f>SUM(E256:E267)</f>
        <v>5287</v>
      </c>
      <c r="F255" s="253">
        <f>C255/E255*100</f>
        <v>0</v>
      </c>
    </row>
    <row r="256" spans="1:6" ht="17.25" customHeight="1">
      <c r="A256" s="292" t="s">
        <v>1765</v>
      </c>
      <c r="B256" s="220">
        <v>0</v>
      </c>
      <c r="C256" s="220">
        <v>0</v>
      </c>
      <c r="D256" s="253"/>
      <c r="E256" s="220">
        <v>0</v>
      </c>
      <c r="F256" s="253"/>
    </row>
    <row r="257" spans="1:6" ht="17.25" customHeight="1">
      <c r="A257" s="292" t="s">
        <v>1766</v>
      </c>
      <c r="B257" s="220">
        <v>0</v>
      </c>
      <c r="C257" s="220">
        <v>0</v>
      </c>
      <c r="D257" s="253"/>
      <c r="E257" s="220">
        <v>0</v>
      </c>
      <c r="F257" s="253"/>
    </row>
    <row r="258" spans="1:6" ht="17.25" customHeight="1">
      <c r="A258" s="292" t="s">
        <v>1767</v>
      </c>
      <c r="B258" s="220">
        <v>0</v>
      </c>
      <c r="C258" s="220">
        <v>0</v>
      </c>
      <c r="D258" s="253"/>
      <c r="E258" s="220">
        <v>0</v>
      </c>
      <c r="F258" s="253"/>
    </row>
    <row r="259" spans="1:6" ht="17.25" customHeight="1">
      <c r="A259" s="292" t="s">
        <v>1768</v>
      </c>
      <c r="B259" s="220">
        <v>0</v>
      </c>
      <c r="C259" s="220">
        <v>0</v>
      </c>
      <c r="D259" s="253"/>
      <c r="E259" s="220">
        <v>0</v>
      </c>
      <c r="F259" s="253"/>
    </row>
    <row r="260" spans="1:6" ht="17.25" customHeight="1">
      <c r="A260" s="292" t="s">
        <v>1769</v>
      </c>
      <c r="B260" s="220">
        <v>0</v>
      </c>
      <c r="C260" s="220">
        <v>0</v>
      </c>
      <c r="D260" s="253"/>
      <c r="E260" s="220">
        <v>0</v>
      </c>
      <c r="F260" s="253"/>
    </row>
    <row r="261" spans="1:6" ht="17.25" customHeight="1">
      <c r="A261" s="292" t="s">
        <v>1770</v>
      </c>
      <c r="B261" s="220">
        <v>0</v>
      </c>
      <c r="C261" s="220">
        <v>0</v>
      </c>
      <c r="D261" s="253"/>
      <c r="E261" s="220">
        <v>0</v>
      </c>
      <c r="F261" s="253"/>
    </row>
    <row r="262" spans="1:6" ht="17.25" customHeight="1">
      <c r="A262" s="292" t="s">
        <v>1771</v>
      </c>
      <c r="B262" s="220"/>
      <c r="C262" s="220"/>
      <c r="D262" s="253"/>
      <c r="E262" s="220">
        <v>800</v>
      </c>
      <c r="F262" s="253"/>
    </row>
    <row r="263" spans="1:6" ht="17.25" customHeight="1">
      <c r="A263" s="292" t="s">
        <v>1772</v>
      </c>
      <c r="B263" s="220"/>
      <c r="C263" s="220"/>
      <c r="D263" s="253"/>
      <c r="E263" s="220">
        <v>400</v>
      </c>
      <c r="F263" s="253"/>
    </row>
    <row r="264" spans="1:6" ht="17.25" customHeight="1">
      <c r="A264" s="292" t="s">
        <v>1773</v>
      </c>
      <c r="B264" s="220"/>
      <c r="C264" s="220"/>
      <c r="D264" s="253"/>
      <c r="E264" s="220">
        <v>2000</v>
      </c>
      <c r="F264" s="253"/>
    </row>
    <row r="265" spans="1:6" ht="17.25" customHeight="1">
      <c r="A265" s="292" t="s">
        <v>1774</v>
      </c>
      <c r="B265" s="220">
        <v>0</v>
      </c>
      <c r="C265" s="220">
        <v>0</v>
      </c>
      <c r="D265" s="253"/>
      <c r="E265" s="220">
        <v>0</v>
      </c>
      <c r="F265" s="253"/>
    </row>
    <row r="266" spans="1:6" ht="17.25" customHeight="1">
      <c r="A266" s="292" t="s">
        <v>1775</v>
      </c>
      <c r="B266" s="220">
        <v>0</v>
      </c>
      <c r="C266" s="220">
        <v>0</v>
      </c>
      <c r="D266" s="253"/>
      <c r="E266" s="220">
        <v>0</v>
      </c>
      <c r="F266" s="253"/>
    </row>
    <row r="267" spans="1:6" ht="17.25" customHeight="1">
      <c r="A267" s="292" t="s">
        <v>1776</v>
      </c>
      <c r="B267" s="220"/>
      <c r="C267" s="220"/>
      <c r="D267" s="253"/>
      <c r="E267" s="220">
        <v>2087</v>
      </c>
      <c r="F267" s="253"/>
    </row>
    <row r="268" spans="1:6" ht="17.25" customHeight="1">
      <c r="A268" s="291" t="s">
        <v>1777</v>
      </c>
      <c r="B268" s="220"/>
      <c r="C268" s="220"/>
      <c r="D268" s="253"/>
      <c r="E268" s="220">
        <f>SUM(E269:E274)</f>
        <v>8845</v>
      </c>
      <c r="F268" s="253"/>
    </row>
    <row r="269" spans="1:6" ht="17.25" customHeight="1">
      <c r="A269" s="292" t="s">
        <v>1697</v>
      </c>
      <c r="B269" s="220">
        <v>0</v>
      </c>
      <c r="C269" s="220">
        <v>0</v>
      </c>
      <c r="D269" s="253"/>
      <c r="E269" s="220">
        <v>0</v>
      </c>
      <c r="F269" s="253"/>
    </row>
    <row r="270" spans="1:6" ht="17.25" customHeight="1">
      <c r="A270" s="292" t="s">
        <v>1700</v>
      </c>
      <c r="B270" s="220"/>
      <c r="C270" s="220"/>
      <c r="D270" s="253"/>
      <c r="E270" s="220">
        <v>1000</v>
      </c>
      <c r="F270" s="253"/>
    </row>
    <row r="271" spans="1:6" ht="17.25" customHeight="1">
      <c r="A271" s="292" t="s">
        <v>656</v>
      </c>
      <c r="B271" s="220">
        <v>0</v>
      </c>
      <c r="C271" s="220">
        <v>0</v>
      </c>
      <c r="D271" s="253"/>
      <c r="E271" s="220">
        <v>0</v>
      </c>
      <c r="F271" s="253"/>
    </row>
    <row r="272" spans="1:6" ht="17.25" customHeight="1">
      <c r="A272" s="292" t="s">
        <v>1778</v>
      </c>
      <c r="B272" s="220"/>
      <c r="C272" s="220"/>
      <c r="D272" s="253"/>
      <c r="E272" s="220">
        <v>4573</v>
      </c>
      <c r="F272" s="253"/>
    </row>
    <row r="273" spans="1:6" ht="17.25" customHeight="1">
      <c r="A273" s="292" t="s">
        <v>1779</v>
      </c>
      <c r="B273" s="220"/>
      <c r="C273" s="220"/>
      <c r="D273" s="253"/>
      <c r="E273" s="220">
        <v>700</v>
      </c>
      <c r="F273" s="253"/>
    </row>
    <row r="274" spans="1:6" ht="17.25" customHeight="1">
      <c r="A274" s="292" t="s">
        <v>1780</v>
      </c>
      <c r="B274" s="220"/>
      <c r="C274" s="220"/>
      <c r="D274" s="253"/>
      <c r="E274" s="220">
        <v>2572</v>
      </c>
      <c r="F274" s="253"/>
    </row>
    <row r="275" spans="1:6" ht="16.5" customHeight="1">
      <c r="A275" s="293" t="s">
        <v>1781</v>
      </c>
      <c r="B275" s="220">
        <f>SUM(B5,B13,B29,B41,B52,B107,B131,B183,B188,B192,B218,B236,B254)</f>
        <v>361695</v>
      </c>
      <c r="C275" s="220">
        <f>SUM(C5,C13,C29,C41,C52,C107,C131,C183,C188,C192,C218,C236,C254)</f>
        <v>195697</v>
      </c>
      <c r="D275" s="253">
        <f>C275/B275*100</f>
        <v>54.10553090310898</v>
      </c>
      <c r="E275" s="220">
        <f>SUM(E5,E13,E29,E41,E52,E107,E131,E183,E188,E192,E218,E236,E254)</f>
        <v>174788</v>
      </c>
      <c r="F275" s="253">
        <f>C275/E275*100</f>
        <v>111.96249170423597</v>
      </c>
    </row>
  </sheetData>
  <sheetProtection/>
  <mergeCells count="1">
    <mergeCell ref="A2:F2"/>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C17"/>
  <sheetViews>
    <sheetView zoomScalePageLayoutView="0" workbookViewId="0" topLeftCell="A1">
      <selection activeCell="A13" sqref="A13"/>
    </sheetView>
  </sheetViews>
  <sheetFormatPr defaultColWidth="9.140625" defaultRowHeight="12.75"/>
  <cols>
    <col min="1" max="1" width="41.7109375" style="38" customWidth="1"/>
    <col min="2" max="2" width="31.00390625" style="38" customWidth="1"/>
    <col min="3" max="16384" width="9.140625" style="38" customWidth="1"/>
  </cols>
  <sheetData>
    <row r="1" ht="14.25">
      <c r="A1" s="198" t="s">
        <v>1585</v>
      </c>
    </row>
    <row r="2" spans="1:2" ht="20.25">
      <c r="A2" s="329" t="s">
        <v>1782</v>
      </c>
      <c r="B2" s="343"/>
    </row>
    <row r="3" spans="1:2" ht="14.25">
      <c r="A3" s="39"/>
      <c r="B3" s="74" t="s">
        <v>59</v>
      </c>
    </row>
    <row r="4" spans="1:2" ht="14.25">
      <c r="A4" s="75" t="s">
        <v>999</v>
      </c>
      <c r="B4" s="76" t="s">
        <v>1165</v>
      </c>
    </row>
    <row r="5" spans="1:2" s="65" customFormat="1" ht="14.25">
      <c r="A5" s="71" t="s">
        <v>985</v>
      </c>
      <c r="B5" s="71">
        <v>0</v>
      </c>
    </row>
    <row r="6" spans="1:2" s="65" customFormat="1" ht="14.25">
      <c r="A6" s="71" t="s">
        <v>986</v>
      </c>
      <c r="B6" s="71">
        <v>0</v>
      </c>
    </row>
    <row r="7" spans="1:2" s="65" customFormat="1" ht="14.25">
      <c r="A7" s="71" t="s">
        <v>987</v>
      </c>
      <c r="B7" s="71">
        <v>0</v>
      </c>
    </row>
    <row r="8" spans="1:2" s="65" customFormat="1" ht="14.25">
      <c r="A8" s="71" t="s">
        <v>988</v>
      </c>
      <c r="B8" s="71">
        <v>0</v>
      </c>
    </row>
    <row r="9" spans="1:2" s="65" customFormat="1" ht="14.25">
      <c r="A9" s="71" t="s">
        <v>989</v>
      </c>
      <c r="B9" s="71">
        <v>0</v>
      </c>
    </row>
    <row r="10" spans="1:2" s="65" customFormat="1" ht="14.25">
      <c r="A10" s="71" t="s">
        <v>990</v>
      </c>
      <c r="B10" s="71">
        <v>0</v>
      </c>
    </row>
    <row r="11" spans="1:2" s="65" customFormat="1" ht="14.25">
      <c r="A11" s="71" t="s">
        <v>991</v>
      </c>
      <c r="B11" s="71">
        <v>0</v>
      </c>
    </row>
    <row r="12" spans="1:2" s="65" customFormat="1" ht="14.25">
      <c r="A12" s="71" t="s">
        <v>992</v>
      </c>
      <c r="B12" s="71">
        <v>0</v>
      </c>
    </row>
    <row r="13" spans="1:2" s="65" customFormat="1" ht="14.25">
      <c r="A13" s="71" t="s">
        <v>993</v>
      </c>
      <c r="B13" s="71">
        <v>0</v>
      </c>
    </row>
    <row r="14" spans="1:2" s="65" customFormat="1" ht="14.25">
      <c r="A14" s="71" t="s">
        <v>994</v>
      </c>
      <c r="B14" s="71">
        <v>0</v>
      </c>
    </row>
    <row r="15" spans="1:2" s="65" customFormat="1" ht="14.25">
      <c r="A15" s="71" t="s">
        <v>995</v>
      </c>
      <c r="B15" s="71">
        <v>0</v>
      </c>
    </row>
    <row r="16" spans="1:2" s="65" customFormat="1" ht="14.25">
      <c r="A16" s="78" t="s">
        <v>1000</v>
      </c>
      <c r="B16" s="71">
        <v>0</v>
      </c>
    </row>
    <row r="17" spans="1:3" ht="39" customHeight="1">
      <c r="A17" s="344" t="s">
        <v>1166</v>
      </c>
      <c r="B17" s="344"/>
      <c r="C17" s="46"/>
    </row>
  </sheetData>
  <sheetProtection/>
  <mergeCells count="2">
    <mergeCell ref="A2:B2"/>
    <mergeCell ref="A17:B1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V421"/>
  <sheetViews>
    <sheetView zoomScalePageLayoutView="0" workbookViewId="0" topLeftCell="A1">
      <selection activeCell="E1" sqref="E1:E16384"/>
    </sheetView>
  </sheetViews>
  <sheetFormatPr defaultColWidth="9.140625" defaultRowHeight="12.75"/>
  <cols>
    <col min="1" max="1" width="34.421875" style="80" bestFit="1" customWidth="1"/>
    <col min="2" max="2" width="13.8515625" style="81" bestFit="1" customWidth="1"/>
    <col min="3" max="3" width="8.8515625" style="81" bestFit="1" customWidth="1"/>
    <col min="4" max="4" width="11.7109375" style="81" customWidth="1"/>
    <col min="5" max="5" width="10.7109375" style="81" hidden="1" customWidth="1"/>
    <col min="6" max="6" width="14.28125" style="81" customWidth="1"/>
    <col min="7" max="32" width="9.140625" style="81" customWidth="1"/>
    <col min="33" max="16384" width="9.140625" style="80" customWidth="1"/>
  </cols>
  <sheetData>
    <row r="1" ht="14.25">
      <c r="A1" s="200" t="s">
        <v>1586</v>
      </c>
    </row>
    <row r="2" spans="1:6" ht="20.25">
      <c r="A2" s="345" t="s">
        <v>1783</v>
      </c>
      <c r="B2" s="346"/>
      <c r="C2" s="346"/>
      <c r="D2" s="346"/>
      <c r="E2" s="346"/>
      <c r="F2" s="346"/>
    </row>
    <row r="3" spans="1:6" ht="14.25">
      <c r="A3" s="82" t="s">
        <v>1001</v>
      </c>
      <c r="F3" s="83" t="s">
        <v>25</v>
      </c>
    </row>
    <row r="4" spans="1:6" ht="27">
      <c r="A4" s="26" t="s">
        <v>1</v>
      </c>
      <c r="B4" s="28" t="s">
        <v>1596</v>
      </c>
      <c r="C4" s="28" t="s">
        <v>2</v>
      </c>
      <c r="D4" s="27" t="s">
        <v>27</v>
      </c>
      <c r="E4" s="163" t="s">
        <v>1327</v>
      </c>
      <c r="F4" s="163" t="s">
        <v>28</v>
      </c>
    </row>
    <row r="5" spans="1:256" ht="14.25">
      <c r="A5" s="84" t="s">
        <v>1002</v>
      </c>
      <c r="B5" s="14">
        <v>20</v>
      </c>
      <c r="C5" s="14">
        <v>265</v>
      </c>
      <c r="D5" s="15">
        <f>C5/B5*100</f>
        <v>1325</v>
      </c>
      <c r="E5" s="242">
        <v>41</v>
      </c>
      <c r="F5" s="15">
        <f>C5/E5*100</f>
        <v>646.3414634146342</v>
      </c>
      <c r="G5" s="85"/>
      <c r="H5" s="85"/>
      <c r="I5" s="85"/>
      <c r="J5" s="85"/>
      <c r="K5" s="85"/>
      <c r="L5" s="85"/>
      <c r="M5" s="85"/>
      <c r="N5" s="85"/>
      <c r="O5" s="85"/>
      <c r="P5" s="85"/>
      <c r="Q5" s="85"/>
      <c r="R5" s="85"/>
      <c r="S5" s="85"/>
      <c r="T5" s="85"/>
      <c r="U5" s="85"/>
      <c r="V5" s="85"/>
      <c r="W5" s="85"/>
      <c r="X5" s="85"/>
      <c r="Y5" s="85"/>
      <c r="Z5" s="85"/>
      <c r="AA5" s="85"/>
      <c r="AB5" s="85"/>
      <c r="AC5" s="85"/>
      <c r="AD5" s="85"/>
      <c r="AE5" s="85"/>
      <c r="AF5" s="85"/>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row>
    <row r="6" spans="1:256" ht="14.25">
      <c r="A6" s="87" t="s">
        <v>1003</v>
      </c>
      <c r="B6" s="14">
        <v>35</v>
      </c>
      <c r="C6" s="14">
        <v>735</v>
      </c>
      <c r="D6" s="15">
        <f>C6/B6*100</f>
        <v>2100</v>
      </c>
      <c r="E6" s="242">
        <v>40</v>
      </c>
      <c r="F6" s="15">
        <f>C6/E6*100</f>
        <v>1837.5</v>
      </c>
      <c r="G6" s="85"/>
      <c r="H6" s="85"/>
      <c r="I6" s="85"/>
      <c r="J6" s="85"/>
      <c r="K6" s="85"/>
      <c r="L6" s="85"/>
      <c r="M6" s="85"/>
      <c r="N6" s="85"/>
      <c r="O6" s="85"/>
      <c r="P6" s="85"/>
      <c r="Q6" s="85"/>
      <c r="R6" s="85"/>
      <c r="S6" s="85"/>
      <c r="T6" s="85"/>
      <c r="U6" s="85"/>
      <c r="V6" s="85"/>
      <c r="W6" s="85"/>
      <c r="X6" s="85"/>
      <c r="Y6" s="85"/>
      <c r="Z6" s="85"/>
      <c r="AA6" s="85"/>
      <c r="AB6" s="85"/>
      <c r="AC6" s="85"/>
      <c r="AD6" s="85"/>
      <c r="AE6" s="85"/>
      <c r="AF6" s="85"/>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row>
    <row r="7" spans="1:256" ht="14.25">
      <c r="A7" s="87" t="s">
        <v>1004</v>
      </c>
      <c r="B7" s="14"/>
      <c r="C7" s="14"/>
      <c r="D7" s="15"/>
      <c r="E7" s="242"/>
      <c r="F7" s="15"/>
      <c r="G7" s="85"/>
      <c r="H7" s="85"/>
      <c r="I7" s="85"/>
      <c r="J7" s="85"/>
      <c r="K7" s="85"/>
      <c r="L7" s="85"/>
      <c r="M7" s="85"/>
      <c r="N7" s="85"/>
      <c r="O7" s="85"/>
      <c r="P7" s="85"/>
      <c r="Q7" s="85"/>
      <c r="R7" s="85"/>
      <c r="S7" s="85"/>
      <c r="T7" s="85"/>
      <c r="U7" s="85"/>
      <c r="V7" s="85"/>
      <c r="W7" s="85"/>
      <c r="X7" s="85"/>
      <c r="Y7" s="85"/>
      <c r="Z7" s="85"/>
      <c r="AA7" s="85"/>
      <c r="AB7" s="85"/>
      <c r="AC7" s="85"/>
      <c r="AD7" s="85"/>
      <c r="AE7" s="85"/>
      <c r="AF7" s="85"/>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ht="14.25">
      <c r="A8" s="87" t="s">
        <v>1005</v>
      </c>
      <c r="B8" s="14">
        <v>0</v>
      </c>
      <c r="C8" s="14"/>
      <c r="D8" s="15"/>
      <c r="E8" s="242"/>
      <c r="F8" s="15"/>
      <c r="G8" s="85"/>
      <c r="H8" s="85"/>
      <c r="I8" s="85"/>
      <c r="J8" s="85"/>
      <c r="K8" s="85"/>
      <c r="L8" s="85"/>
      <c r="M8" s="85"/>
      <c r="N8" s="85"/>
      <c r="O8" s="85"/>
      <c r="P8" s="85"/>
      <c r="Q8" s="85"/>
      <c r="R8" s="85"/>
      <c r="S8" s="85"/>
      <c r="T8" s="85"/>
      <c r="U8" s="85"/>
      <c r="V8" s="85"/>
      <c r="W8" s="85"/>
      <c r="X8" s="85"/>
      <c r="Y8" s="85"/>
      <c r="Z8" s="85"/>
      <c r="AA8" s="85"/>
      <c r="AB8" s="85"/>
      <c r="AC8" s="85"/>
      <c r="AD8" s="85"/>
      <c r="AE8" s="85"/>
      <c r="AF8" s="85"/>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ht="14.25">
      <c r="A9" s="87" t="s">
        <v>1006</v>
      </c>
      <c r="B9" s="14">
        <v>45</v>
      </c>
      <c r="C9" s="14">
        <v>44</v>
      </c>
      <c r="D9" s="15">
        <f>C9/B9*100</f>
        <v>97.77777777777777</v>
      </c>
      <c r="E9" s="242">
        <v>718</v>
      </c>
      <c r="F9" s="15">
        <f>C9/E9*100</f>
        <v>6.128133704735376</v>
      </c>
      <c r="G9" s="88"/>
      <c r="H9" s="88"/>
      <c r="I9" s="88"/>
      <c r="J9" s="88"/>
      <c r="K9" s="88"/>
      <c r="L9" s="88"/>
      <c r="M9" s="88"/>
      <c r="N9" s="88"/>
      <c r="O9" s="88"/>
      <c r="P9" s="88"/>
      <c r="Q9" s="88"/>
      <c r="R9" s="88"/>
      <c r="S9" s="88"/>
      <c r="T9" s="88"/>
      <c r="U9" s="88"/>
      <c r="V9" s="88"/>
      <c r="W9" s="88"/>
      <c r="X9" s="88"/>
      <c r="Y9" s="88"/>
      <c r="Z9" s="88"/>
      <c r="AA9" s="88"/>
      <c r="AB9" s="88"/>
      <c r="AC9" s="88"/>
      <c r="AD9" s="88"/>
      <c r="AE9" s="88"/>
      <c r="AF9" s="88"/>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row>
    <row r="10" spans="1:256" ht="14.25">
      <c r="A10" s="90" t="s">
        <v>1007</v>
      </c>
      <c r="B10" s="10">
        <f>SUM(B5:B9)</f>
        <v>100</v>
      </c>
      <c r="C10" s="10">
        <f>SUM(C5:C9)</f>
        <v>1044</v>
      </c>
      <c r="D10" s="11">
        <f>C10/B10*100</f>
        <v>1044</v>
      </c>
      <c r="E10" s="243">
        <f>SUM(E5:E9)</f>
        <v>799</v>
      </c>
      <c r="F10" s="164">
        <f>C10/E10*100</f>
        <v>130.66332916145183</v>
      </c>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row>
    <row r="11" spans="1:256" ht="14.25">
      <c r="A11" s="91" t="s">
        <v>1008</v>
      </c>
      <c r="B11" s="10"/>
      <c r="C11" s="10">
        <v>13</v>
      </c>
      <c r="D11" s="11"/>
      <c r="E11" s="242">
        <v>7</v>
      </c>
      <c r="F11" s="164">
        <f>C11/E11*100</f>
        <v>185.71428571428572</v>
      </c>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row>
    <row r="12" spans="1:256" s="170" customFormat="1" ht="14.25">
      <c r="A12" s="165" t="s">
        <v>1009</v>
      </c>
      <c r="B12" s="166"/>
      <c r="C12" s="166">
        <v>839</v>
      </c>
      <c r="D12" s="11"/>
      <c r="E12" s="242">
        <v>1642</v>
      </c>
      <c r="F12" s="167">
        <f>C12/E12*100</f>
        <v>51.09622411693058</v>
      </c>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c r="IM12" s="169"/>
      <c r="IN12" s="169"/>
      <c r="IO12" s="169"/>
      <c r="IP12" s="169"/>
      <c r="IQ12" s="169"/>
      <c r="IR12" s="169"/>
      <c r="IS12" s="169"/>
      <c r="IT12" s="169"/>
      <c r="IU12" s="169"/>
      <c r="IV12" s="169"/>
    </row>
    <row r="13" spans="1:256" ht="14.25">
      <c r="A13" s="90" t="s">
        <v>1010</v>
      </c>
      <c r="B13" s="10">
        <f>SUM(B10:B12)</f>
        <v>100</v>
      </c>
      <c r="C13" s="10">
        <f>SUM(C10:C12)</f>
        <v>1896</v>
      </c>
      <c r="D13" s="11">
        <f>C13/B13*100</f>
        <v>1896</v>
      </c>
      <c r="E13" s="243">
        <f>SUM(E10:E12)</f>
        <v>2448</v>
      </c>
      <c r="F13" s="164">
        <f>C13/E13*100</f>
        <v>77.45098039215686</v>
      </c>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ht="14.25">
      <c r="A14" s="94"/>
    </row>
    <row r="15" ht="14.25">
      <c r="A15" s="94"/>
    </row>
    <row r="16" spans="1:256" ht="14.25">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row>
    <row r="17" ht="14.25">
      <c r="A17" s="94"/>
    </row>
    <row r="18" ht="14.25">
      <c r="A18" s="94"/>
    </row>
    <row r="19" ht="14.25">
      <c r="A19" s="94"/>
    </row>
    <row r="20" ht="14.25">
      <c r="A20" s="98"/>
    </row>
    <row r="21" spans="1:256" ht="14.25">
      <c r="A21" s="98"/>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ht="14.25">
      <c r="A22" s="98"/>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ht="14.25">
      <c r="A23" s="98"/>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ht="14.25">
      <c r="A24" s="98"/>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ht="14.25">
      <c r="A25" s="98"/>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ht="14.25">
      <c r="A26" s="98"/>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ht="14.25">
      <c r="A27" s="98"/>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ht="14.25">
      <c r="A28" s="98"/>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ht="14.25">
      <c r="A29" s="98"/>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ht="14.25">
      <c r="A30" s="98"/>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ht="14.25">
      <c r="A31" s="98"/>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ht="14.25">
      <c r="A32" s="98"/>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row>
    <row r="33" spans="1:256" ht="14.25">
      <c r="A33" s="98"/>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ht="14.25">
      <c r="A34" s="98"/>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row>
    <row r="35" spans="1:256" ht="14.25">
      <c r="A35" s="98"/>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row>
    <row r="36" spans="1:256" ht="14.25">
      <c r="A36" s="98"/>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ht="14.25">
      <c r="A37" s="98"/>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row>
    <row r="38" spans="1:256" ht="14.25">
      <c r="A38" s="98"/>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ht="14.25">
      <c r="A39" s="98"/>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row r="40" spans="1:256" ht="14.25">
      <c r="A40" s="98"/>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row>
    <row r="41" spans="1:256" ht="14.25">
      <c r="A41" s="98"/>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ht="14.25">
      <c r="A42" s="98"/>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ht="14.25">
      <c r="A43" s="98"/>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256" ht="14.25">
      <c r="A44" s="98"/>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row>
    <row r="45" spans="1:256" ht="14.25">
      <c r="A45" s="98"/>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row>
    <row r="46" spans="1:256" ht="14.25">
      <c r="A46" s="98"/>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row>
    <row r="47" spans="1:256" ht="14.25">
      <c r="A47" s="98"/>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c r="IV47" s="81"/>
    </row>
    <row r="48" spans="1:256" ht="14.25">
      <c r="A48" s="98"/>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c r="IV48" s="81"/>
    </row>
    <row r="49" spans="1:256" ht="14.25">
      <c r="A49" s="98"/>
      <c r="HQ49" s="81"/>
      <c r="HR49" s="81"/>
      <c r="HS49" s="81"/>
      <c r="HT49" s="81"/>
      <c r="HU49" s="81"/>
      <c r="HV49" s="81"/>
      <c r="HW49" s="81"/>
      <c r="HX49" s="81"/>
      <c r="HY49" s="81"/>
      <c r="HZ49" s="81"/>
      <c r="IA49" s="81"/>
      <c r="IB49" s="81"/>
      <c r="IC49" s="81"/>
      <c r="ID49" s="81"/>
      <c r="IE49" s="81"/>
      <c r="IF49" s="81"/>
      <c r="IG49" s="81"/>
      <c r="IH49" s="81"/>
      <c r="II49" s="81"/>
      <c r="IJ49" s="81"/>
      <c r="IK49" s="81"/>
      <c r="IL49" s="81"/>
      <c r="IM49" s="81"/>
      <c r="IN49" s="81"/>
      <c r="IO49" s="81"/>
      <c r="IP49" s="81"/>
      <c r="IQ49" s="81"/>
      <c r="IR49" s="81"/>
      <c r="IS49" s="81"/>
      <c r="IT49" s="81"/>
      <c r="IU49" s="81"/>
      <c r="IV49" s="81"/>
    </row>
    <row r="50" spans="1:256" ht="14.25">
      <c r="A50" s="98"/>
      <c r="HQ50" s="81"/>
      <c r="HR50" s="81"/>
      <c r="HS50" s="81"/>
      <c r="HT50" s="81"/>
      <c r="HU50" s="81"/>
      <c r="HV50" s="81"/>
      <c r="HW50" s="81"/>
      <c r="HX50" s="81"/>
      <c r="HY50" s="81"/>
      <c r="HZ50" s="81"/>
      <c r="IA50" s="81"/>
      <c r="IB50" s="81"/>
      <c r="IC50" s="81"/>
      <c r="ID50" s="81"/>
      <c r="IE50" s="81"/>
      <c r="IF50" s="81"/>
      <c r="IG50" s="81"/>
      <c r="IH50" s="81"/>
      <c r="II50" s="81"/>
      <c r="IJ50" s="81"/>
      <c r="IK50" s="81"/>
      <c r="IL50" s="81"/>
      <c r="IM50" s="81"/>
      <c r="IN50" s="81"/>
      <c r="IO50" s="81"/>
      <c r="IP50" s="81"/>
      <c r="IQ50" s="81"/>
      <c r="IR50" s="81"/>
      <c r="IS50" s="81"/>
      <c r="IT50" s="81"/>
      <c r="IU50" s="81"/>
      <c r="IV50" s="81"/>
    </row>
    <row r="51" spans="1:256" ht="14.25">
      <c r="A51" s="98"/>
      <c r="HQ51" s="81"/>
      <c r="HR51" s="81"/>
      <c r="HS51" s="81"/>
      <c r="HT51" s="81"/>
      <c r="HU51" s="81"/>
      <c r="HV51" s="81"/>
      <c r="HW51" s="81"/>
      <c r="HX51" s="81"/>
      <c r="HY51" s="81"/>
      <c r="HZ51" s="81"/>
      <c r="IA51" s="81"/>
      <c r="IB51" s="81"/>
      <c r="IC51" s="81"/>
      <c r="ID51" s="81"/>
      <c r="IE51" s="81"/>
      <c r="IF51" s="81"/>
      <c r="IG51" s="81"/>
      <c r="IH51" s="81"/>
      <c r="II51" s="81"/>
      <c r="IJ51" s="81"/>
      <c r="IK51" s="81"/>
      <c r="IL51" s="81"/>
      <c r="IM51" s="81"/>
      <c r="IN51" s="81"/>
      <c r="IO51" s="81"/>
      <c r="IP51" s="81"/>
      <c r="IQ51" s="81"/>
      <c r="IR51" s="81"/>
      <c r="IS51" s="81"/>
      <c r="IT51" s="81"/>
      <c r="IU51" s="81"/>
      <c r="IV51" s="81"/>
    </row>
    <row r="52" spans="1:256" ht="14.25">
      <c r="A52" s="98"/>
      <c r="HQ52" s="81"/>
      <c r="HR52" s="81"/>
      <c r="HS52" s="81"/>
      <c r="HT52" s="81"/>
      <c r="HU52" s="81"/>
      <c r="HV52" s="81"/>
      <c r="HW52" s="81"/>
      <c r="HX52" s="81"/>
      <c r="HY52" s="81"/>
      <c r="HZ52" s="81"/>
      <c r="IA52" s="81"/>
      <c r="IB52" s="81"/>
      <c r="IC52" s="81"/>
      <c r="ID52" s="81"/>
      <c r="IE52" s="81"/>
      <c r="IF52" s="81"/>
      <c r="IG52" s="81"/>
      <c r="IH52" s="81"/>
      <c r="II52" s="81"/>
      <c r="IJ52" s="81"/>
      <c r="IK52" s="81"/>
      <c r="IL52" s="81"/>
      <c r="IM52" s="81"/>
      <c r="IN52" s="81"/>
      <c r="IO52" s="81"/>
      <c r="IP52" s="81"/>
      <c r="IQ52" s="81"/>
      <c r="IR52" s="81"/>
      <c r="IS52" s="81"/>
      <c r="IT52" s="81"/>
      <c r="IU52" s="81"/>
      <c r="IV52" s="81"/>
    </row>
    <row r="53" spans="1:256" ht="14.25">
      <c r="A53" s="98"/>
      <c r="HQ53" s="81"/>
      <c r="HR53" s="81"/>
      <c r="HS53" s="81"/>
      <c r="HT53" s="81"/>
      <c r="HU53" s="81"/>
      <c r="HV53" s="81"/>
      <c r="HW53" s="81"/>
      <c r="HX53" s="81"/>
      <c r="HY53" s="81"/>
      <c r="HZ53" s="81"/>
      <c r="IA53" s="81"/>
      <c r="IB53" s="81"/>
      <c r="IC53" s="81"/>
      <c r="ID53" s="81"/>
      <c r="IE53" s="81"/>
      <c r="IF53" s="81"/>
      <c r="IG53" s="81"/>
      <c r="IH53" s="81"/>
      <c r="II53" s="81"/>
      <c r="IJ53" s="81"/>
      <c r="IK53" s="81"/>
      <c r="IL53" s="81"/>
      <c r="IM53" s="81"/>
      <c r="IN53" s="81"/>
      <c r="IO53" s="81"/>
      <c r="IP53" s="81"/>
      <c r="IQ53" s="81"/>
      <c r="IR53" s="81"/>
      <c r="IS53" s="81"/>
      <c r="IT53" s="81"/>
      <c r="IU53" s="81"/>
      <c r="IV53" s="81"/>
    </row>
    <row r="54" spans="1:256" ht="14.25">
      <c r="A54" s="98"/>
      <c r="HQ54" s="81"/>
      <c r="HR54" s="81"/>
      <c r="HS54" s="81"/>
      <c r="HT54" s="81"/>
      <c r="HU54" s="81"/>
      <c r="HV54" s="81"/>
      <c r="HW54" s="81"/>
      <c r="HX54" s="81"/>
      <c r="HY54" s="81"/>
      <c r="HZ54" s="81"/>
      <c r="IA54" s="81"/>
      <c r="IB54" s="81"/>
      <c r="IC54" s="81"/>
      <c r="ID54" s="81"/>
      <c r="IE54" s="81"/>
      <c r="IF54" s="81"/>
      <c r="IG54" s="81"/>
      <c r="IH54" s="81"/>
      <c r="II54" s="81"/>
      <c r="IJ54" s="81"/>
      <c r="IK54" s="81"/>
      <c r="IL54" s="81"/>
      <c r="IM54" s="81"/>
      <c r="IN54" s="81"/>
      <c r="IO54" s="81"/>
      <c r="IP54" s="81"/>
      <c r="IQ54" s="81"/>
      <c r="IR54" s="81"/>
      <c r="IS54" s="81"/>
      <c r="IT54" s="81"/>
      <c r="IU54" s="81"/>
      <c r="IV54" s="81"/>
    </row>
    <row r="55" spans="1:256" ht="14.25">
      <c r="A55" s="98"/>
      <c r="HQ55" s="81"/>
      <c r="HR55" s="81"/>
      <c r="HS55" s="81"/>
      <c r="HT55" s="81"/>
      <c r="HU55" s="81"/>
      <c r="HV55" s="81"/>
      <c r="HW55" s="81"/>
      <c r="HX55" s="81"/>
      <c r="HY55" s="81"/>
      <c r="HZ55" s="81"/>
      <c r="IA55" s="81"/>
      <c r="IB55" s="81"/>
      <c r="IC55" s="81"/>
      <c r="ID55" s="81"/>
      <c r="IE55" s="81"/>
      <c r="IF55" s="81"/>
      <c r="IG55" s="81"/>
      <c r="IH55" s="81"/>
      <c r="II55" s="81"/>
      <c r="IJ55" s="81"/>
      <c r="IK55" s="81"/>
      <c r="IL55" s="81"/>
      <c r="IM55" s="81"/>
      <c r="IN55" s="81"/>
      <c r="IO55" s="81"/>
      <c r="IP55" s="81"/>
      <c r="IQ55" s="81"/>
      <c r="IR55" s="81"/>
      <c r="IS55" s="81"/>
      <c r="IT55" s="81"/>
      <c r="IU55" s="81"/>
      <c r="IV55" s="81"/>
    </row>
    <row r="56" spans="1:256" ht="14.25">
      <c r="A56" s="98"/>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row>
    <row r="57" spans="1:256" ht="14.25">
      <c r="A57" s="98"/>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row>
    <row r="58" spans="1:256" ht="14.25">
      <c r="A58" s="98"/>
      <c r="HQ58" s="81"/>
      <c r="HR58" s="81"/>
      <c r="HS58" s="81"/>
      <c r="HT58" s="81"/>
      <c r="HU58" s="81"/>
      <c r="HV58" s="81"/>
      <c r="HW58" s="81"/>
      <c r="HX58" s="81"/>
      <c r="HY58" s="81"/>
      <c r="HZ58" s="81"/>
      <c r="IA58" s="81"/>
      <c r="IB58" s="81"/>
      <c r="IC58" s="81"/>
      <c r="ID58" s="81"/>
      <c r="IE58" s="81"/>
      <c r="IF58" s="81"/>
      <c r="IG58" s="81"/>
      <c r="IH58" s="81"/>
      <c r="II58" s="81"/>
      <c r="IJ58" s="81"/>
      <c r="IK58" s="81"/>
      <c r="IL58" s="81"/>
      <c r="IM58" s="81"/>
      <c r="IN58" s="81"/>
      <c r="IO58" s="81"/>
      <c r="IP58" s="81"/>
      <c r="IQ58" s="81"/>
      <c r="IR58" s="81"/>
      <c r="IS58" s="81"/>
      <c r="IT58" s="81"/>
      <c r="IU58" s="81"/>
      <c r="IV58" s="81"/>
    </row>
    <row r="59" spans="1:256" ht="14.25">
      <c r="A59" s="98"/>
      <c r="HQ59" s="81"/>
      <c r="HR59" s="81"/>
      <c r="HS59" s="81"/>
      <c r="HT59" s="81"/>
      <c r="HU59" s="81"/>
      <c r="HV59" s="81"/>
      <c r="HW59" s="81"/>
      <c r="HX59" s="81"/>
      <c r="HY59" s="81"/>
      <c r="HZ59" s="81"/>
      <c r="IA59" s="81"/>
      <c r="IB59" s="81"/>
      <c r="IC59" s="81"/>
      <c r="ID59" s="81"/>
      <c r="IE59" s="81"/>
      <c r="IF59" s="81"/>
      <c r="IG59" s="81"/>
      <c r="IH59" s="81"/>
      <c r="II59" s="81"/>
      <c r="IJ59" s="81"/>
      <c r="IK59" s="81"/>
      <c r="IL59" s="81"/>
      <c r="IM59" s="81"/>
      <c r="IN59" s="81"/>
      <c r="IO59" s="81"/>
      <c r="IP59" s="81"/>
      <c r="IQ59" s="81"/>
      <c r="IR59" s="81"/>
      <c r="IS59" s="81"/>
      <c r="IT59" s="81"/>
      <c r="IU59" s="81"/>
      <c r="IV59" s="81"/>
    </row>
    <row r="60" spans="1:256" ht="14.25">
      <c r="A60" s="98"/>
      <c r="HQ60" s="81"/>
      <c r="HR60" s="81"/>
      <c r="HS60" s="81"/>
      <c r="HT60" s="81"/>
      <c r="HU60" s="81"/>
      <c r="HV60" s="81"/>
      <c r="HW60" s="81"/>
      <c r="HX60" s="81"/>
      <c r="HY60" s="81"/>
      <c r="HZ60" s="81"/>
      <c r="IA60" s="81"/>
      <c r="IB60" s="81"/>
      <c r="IC60" s="81"/>
      <c r="ID60" s="81"/>
      <c r="IE60" s="81"/>
      <c r="IF60" s="81"/>
      <c r="IG60" s="81"/>
      <c r="IH60" s="81"/>
      <c r="II60" s="81"/>
      <c r="IJ60" s="81"/>
      <c r="IK60" s="81"/>
      <c r="IL60" s="81"/>
      <c r="IM60" s="81"/>
      <c r="IN60" s="81"/>
      <c r="IO60" s="81"/>
      <c r="IP60" s="81"/>
      <c r="IQ60" s="81"/>
      <c r="IR60" s="81"/>
      <c r="IS60" s="81"/>
      <c r="IT60" s="81"/>
      <c r="IU60" s="81"/>
      <c r="IV60" s="81"/>
    </row>
    <row r="61" spans="1:256" ht="14.25">
      <c r="A61" s="98"/>
      <c r="HQ61" s="81"/>
      <c r="HR61" s="81"/>
      <c r="HS61" s="81"/>
      <c r="HT61" s="81"/>
      <c r="HU61" s="81"/>
      <c r="HV61" s="81"/>
      <c r="HW61" s="81"/>
      <c r="HX61" s="81"/>
      <c r="HY61" s="81"/>
      <c r="HZ61" s="81"/>
      <c r="IA61" s="81"/>
      <c r="IB61" s="81"/>
      <c r="IC61" s="81"/>
      <c r="ID61" s="81"/>
      <c r="IE61" s="81"/>
      <c r="IF61" s="81"/>
      <c r="IG61" s="81"/>
      <c r="IH61" s="81"/>
      <c r="II61" s="81"/>
      <c r="IJ61" s="81"/>
      <c r="IK61" s="81"/>
      <c r="IL61" s="81"/>
      <c r="IM61" s="81"/>
      <c r="IN61" s="81"/>
      <c r="IO61" s="81"/>
      <c r="IP61" s="81"/>
      <c r="IQ61" s="81"/>
      <c r="IR61" s="81"/>
      <c r="IS61" s="81"/>
      <c r="IT61" s="81"/>
      <c r="IU61" s="81"/>
      <c r="IV61" s="81"/>
    </row>
    <row r="62" spans="1:256" ht="14.25">
      <c r="A62" s="98"/>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c r="IV62" s="81"/>
    </row>
    <row r="63" spans="1:256" ht="14.25">
      <c r="A63" s="98"/>
      <c r="HQ63" s="81"/>
      <c r="HR63" s="81"/>
      <c r="HS63" s="81"/>
      <c r="HT63" s="81"/>
      <c r="HU63" s="81"/>
      <c r="HV63" s="81"/>
      <c r="HW63" s="81"/>
      <c r="HX63" s="81"/>
      <c r="HY63" s="81"/>
      <c r="HZ63" s="81"/>
      <c r="IA63" s="81"/>
      <c r="IB63" s="81"/>
      <c r="IC63" s="81"/>
      <c r="ID63" s="81"/>
      <c r="IE63" s="81"/>
      <c r="IF63" s="81"/>
      <c r="IG63" s="81"/>
      <c r="IH63" s="81"/>
      <c r="II63" s="81"/>
      <c r="IJ63" s="81"/>
      <c r="IK63" s="81"/>
      <c r="IL63" s="81"/>
      <c r="IM63" s="81"/>
      <c r="IN63" s="81"/>
      <c r="IO63" s="81"/>
      <c r="IP63" s="81"/>
      <c r="IQ63" s="81"/>
      <c r="IR63" s="81"/>
      <c r="IS63" s="81"/>
      <c r="IT63" s="81"/>
      <c r="IU63" s="81"/>
      <c r="IV63" s="81"/>
    </row>
    <row r="64" spans="1:256" ht="14.25">
      <c r="A64" s="98"/>
      <c r="HQ64" s="81"/>
      <c r="HR64" s="81"/>
      <c r="HS64" s="81"/>
      <c r="HT64" s="81"/>
      <c r="HU64" s="81"/>
      <c r="HV64" s="81"/>
      <c r="HW64" s="81"/>
      <c r="HX64" s="81"/>
      <c r="HY64" s="81"/>
      <c r="HZ64" s="81"/>
      <c r="IA64" s="81"/>
      <c r="IB64" s="81"/>
      <c r="IC64" s="81"/>
      <c r="ID64" s="81"/>
      <c r="IE64" s="81"/>
      <c r="IF64" s="81"/>
      <c r="IG64" s="81"/>
      <c r="IH64" s="81"/>
      <c r="II64" s="81"/>
      <c r="IJ64" s="81"/>
      <c r="IK64" s="81"/>
      <c r="IL64" s="81"/>
      <c r="IM64" s="81"/>
      <c r="IN64" s="81"/>
      <c r="IO64" s="81"/>
      <c r="IP64" s="81"/>
      <c r="IQ64" s="81"/>
      <c r="IR64" s="81"/>
      <c r="IS64" s="81"/>
      <c r="IT64" s="81"/>
      <c r="IU64" s="81"/>
      <c r="IV64" s="81"/>
    </row>
    <row r="65" spans="1:256" ht="14.25">
      <c r="A65" s="98"/>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row>
    <row r="66" spans="1:256" ht="14.25">
      <c r="A66" s="98"/>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row r="67" spans="1:256" ht="14.25">
      <c r="A67" s="98"/>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c r="IV67" s="81"/>
    </row>
    <row r="68" spans="1:256" ht="14.25">
      <c r="A68" s="98"/>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row>
    <row r="69" spans="1:256" ht="14.25">
      <c r="A69" s="98"/>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c r="IV69" s="81"/>
    </row>
    <row r="70" spans="1:256" ht="14.25">
      <c r="A70" s="98"/>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c r="IV70" s="81"/>
    </row>
    <row r="71" spans="1:256" ht="14.25">
      <c r="A71" s="98"/>
      <c r="HQ71" s="81"/>
      <c r="HR71" s="81"/>
      <c r="HS71" s="81"/>
      <c r="HT71" s="81"/>
      <c r="HU71" s="81"/>
      <c r="HV71" s="81"/>
      <c r="HW71" s="81"/>
      <c r="HX71" s="81"/>
      <c r="HY71" s="81"/>
      <c r="HZ71" s="81"/>
      <c r="IA71" s="81"/>
      <c r="IB71" s="81"/>
      <c r="IC71" s="81"/>
      <c r="ID71" s="81"/>
      <c r="IE71" s="81"/>
      <c r="IF71" s="81"/>
      <c r="IG71" s="81"/>
      <c r="IH71" s="81"/>
      <c r="II71" s="81"/>
      <c r="IJ71" s="81"/>
      <c r="IK71" s="81"/>
      <c r="IL71" s="81"/>
      <c r="IM71" s="81"/>
      <c r="IN71" s="81"/>
      <c r="IO71" s="81"/>
      <c r="IP71" s="81"/>
      <c r="IQ71" s="81"/>
      <c r="IR71" s="81"/>
      <c r="IS71" s="81"/>
      <c r="IT71" s="81"/>
      <c r="IU71" s="81"/>
      <c r="IV71" s="81"/>
    </row>
    <row r="72" spans="1:256" ht="14.25">
      <c r="A72" s="98"/>
      <c r="HQ72" s="81"/>
      <c r="HR72" s="81"/>
      <c r="HS72" s="81"/>
      <c r="HT72" s="81"/>
      <c r="HU72" s="81"/>
      <c r="HV72" s="81"/>
      <c r="HW72" s="81"/>
      <c r="HX72" s="81"/>
      <c r="HY72" s="81"/>
      <c r="HZ72" s="81"/>
      <c r="IA72" s="81"/>
      <c r="IB72" s="81"/>
      <c r="IC72" s="81"/>
      <c r="ID72" s="81"/>
      <c r="IE72" s="81"/>
      <c r="IF72" s="81"/>
      <c r="IG72" s="81"/>
      <c r="IH72" s="81"/>
      <c r="II72" s="81"/>
      <c r="IJ72" s="81"/>
      <c r="IK72" s="81"/>
      <c r="IL72" s="81"/>
      <c r="IM72" s="81"/>
      <c r="IN72" s="81"/>
      <c r="IO72" s="81"/>
      <c r="IP72" s="81"/>
      <c r="IQ72" s="81"/>
      <c r="IR72" s="81"/>
      <c r="IS72" s="81"/>
      <c r="IT72" s="81"/>
      <c r="IU72" s="81"/>
      <c r="IV72" s="81"/>
    </row>
    <row r="73" spans="1:256" ht="14.25">
      <c r="A73" s="98"/>
      <c r="HQ73" s="81"/>
      <c r="HR73" s="81"/>
      <c r="HS73" s="81"/>
      <c r="HT73" s="81"/>
      <c r="HU73" s="81"/>
      <c r="HV73" s="81"/>
      <c r="HW73" s="81"/>
      <c r="HX73" s="81"/>
      <c r="HY73" s="81"/>
      <c r="HZ73" s="81"/>
      <c r="IA73" s="81"/>
      <c r="IB73" s="81"/>
      <c r="IC73" s="81"/>
      <c r="ID73" s="81"/>
      <c r="IE73" s="81"/>
      <c r="IF73" s="81"/>
      <c r="IG73" s="81"/>
      <c r="IH73" s="81"/>
      <c r="II73" s="81"/>
      <c r="IJ73" s="81"/>
      <c r="IK73" s="81"/>
      <c r="IL73" s="81"/>
      <c r="IM73" s="81"/>
      <c r="IN73" s="81"/>
      <c r="IO73" s="81"/>
      <c r="IP73" s="81"/>
      <c r="IQ73" s="81"/>
      <c r="IR73" s="81"/>
      <c r="IS73" s="81"/>
      <c r="IT73" s="81"/>
      <c r="IU73" s="81"/>
      <c r="IV73" s="81"/>
    </row>
    <row r="74" spans="1:256" ht="14.25">
      <c r="A74" s="98"/>
      <c r="HQ74" s="81"/>
      <c r="HR74" s="81"/>
      <c r="HS74" s="81"/>
      <c r="HT74" s="81"/>
      <c r="HU74" s="81"/>
      <c r="HV74" s="81"/>
      <c r="HW74" s="81"/>
      <c r="HX74" s="81"/>
      <c r="HY74" s="81"/>
      <c r="HZ74" s="81"/>
      <c r="IA74" s="81"/>
      <c r="IB74" s="81"/>
      <c r="IC74" s="81"/>
      <c r="ID74" s="81"/>
      <c r="IE74" s="81"/>
      <c r="IF74" s="81"/>
      <c r="IG74" s="81"/>
      <c r="IH74" s="81"/>
      <c r="II74" s="81"/>
      <c r="IJ74" s="81"/>
      <c r="IK74" s="81"/>
      <c r="IL74" s="81"/>
      <c r="IM74" s="81"/>
      <c r="IN74" s="81"/>
      <c r="IO74" s="81"/>
      <c r="IP74" s="81"/>
      <c r="IQ74" s="81"/>
      <c r="IR74" s="81"/>
      <c r="IS74" s="81"/>
      <c r="IT74" s="81"/>
      <c r="IU74" s="81"/>
      <c r="IV74" s="81"/>
    </row>
    <row r="75" spans="1:256" ht="14.25">
      <c r="A75" s="98"/>
      <c r="HQ75" s="81"/>
      <c r="HR75" s="81"/>
      <c r="HS75" s="81"/>
      <c r="HT75" s="81"/>
      <c r="HU75" s="81"/>
      <c r="HV75" s="81"/>
      <c r="HW75" s="81"/>
      <c r="HX75" s="81"/>
      <c r="HY75" s="81"/>
      <c r="HZ75" s="81"/>
      <c r="IA75" s="81"/>
      <c r="IB75" s="81"/>
      <c r="IC75" s="81"/>
      <c r="ID75" s="81"/>
      <c r="IE75" s="81"/>
      <c r="IF75" s="81"/>
      <c r="IG75" s="81"/>
      <c r="IH75" s="81"/>
      <c r="II75" s="81"/>
      <c r="IJ75" s="81"/>
      <c r="IK75" s="81"/>
      <c r="IL75" s="81"/>
      <c r="IM75" s="81"/>
      <c r="IN75" s="81"/>
      <c r="IO75" s="81"/>
      <c r="IP75" s="81"/>
      <c r="IQ75" s="81"/>
      <c r="IR75" s="81"/>
      <c r="IS75" s="81"/>
      <c r="IT75" s="81"/>
      <c r="IU75" s="81"/>
      <c r="IV75" s="81"/>
    </row>
    <row r="76" spans="1:256" ht="14.25">
      <c r="A76" s="98"/>
      <c r="HQ76" s="81"/>
      <c r="HR76" s="81"/>
      <c r="HS76" s="81"/>
      <c r="HT76" s="81"/>
      <c r="HU76" s="81"/>
      <c r="HV76" s="81"/>
      <c r="HW76" s="81"/>
      <c r="HX76" s="81"/>
      <c r="HY76" s="81"/>
      <c r="HZ76" s="81"/>
      <c r="IA76" s="81"/>
      <c r="IB76" s="81"/>
      <c r="IC76" s="81"/>
      <c r="ID76" s="81"/>
      <c r="IE76" s="81"/>
      <c r="IF76" s="81"/>
      <c r="IG76" s="81"/>
      <c r="IH76" s="81"/>
      <c r="II76" s="81"/>
      <c r="IJ76" s="81"/>
      <c r="IK76" s="81"/>
      <c r="IL76" s="81"/>
      <c r="IM76" s="81"/>
      <c r="IN76" s="81"/>
      <c r="IO76" s="81"/>
      <c r="IP76" s="81"/>
      <c r="IQ76" s="81"/>
      <c r="IR76" s="81"/>
      <c r="IS76" s="81"/>
      <c r="IT76" s="81"/>
      <c r="IU76" s="81"/>
      <c r="IV76" s="81"/>
    </row>
    <row r="77" spans="1:256" ht="14.25">
      <c r="A77" s="98"/>
      <c r="HQ77" s="81"/>
      <c r="HR77" s="81"/>
      <c r="HS77" s="81"/>
      <c r="HT77" s="81"/>
      <c r="HU77" s="81"/>
      <c r="HV77" s="81"/>
      <c r="HW77" s="81"/>
      <c r="HX77" s="81"/>
      <c r="HY77" s="81"/>
      <c r="HZ77" s="81"/>
      <c r="IA77" s="81"/>
      <c r="IB77" s="81"/>
      <c r="IC77" s="81"/>
      <c r="ID77" s="81"/>
      <c r="IE77" s="81"/>
      <c r="IF77" s="81"/>
      <c r="IG77" s="81"/>
      <c r="IH77" s="81"/>
      <c r="II77" s="81"/>
      <c r="IJ77" s="81"/>
      <c r="IK77" s="81"/>
      <c r="IL77" s="81"/>
      <c r="IM77" s="81"/>
      <c r="IN77" s="81"/>
      <c r="IO77" s="81"/>
      <c r="IP77" s="81"/>
      <c r="IQ77" s="81"/>
      <c r="IR77" s="81"/>
      <c r="IS77" s="81"/>
      <c r="IT77" s="81"/>
      <c r="IU77" s="81"/>
      <c r="IV77" s="81"/>
    </row>
    <row r="78" spans="1:256" ht="14.25">
      <c r="A78" s="98"/>
      <c r="HQ78" s="81"/>
      <c r="HR78" s="81"/>
      <c r="HS78" s="81"/>
      <c r="HT78" s="81"/>
      <c r="HU78" s="81"/>
      <c r="HV78" s="81"/>
      <c r="HW78" s="81"/>
      <c r="HX78" s="81"/>
      <c r="HY78" s="81"/>
      <c r="HZ78" s="81"/>
      <c r="IA78" s="81"/>
      <c r="IB78" s="81"/>
      <c r="IC78" s="81"/>
      <c r="ID78" s="81"/>
      <c r="IE78" s="81"/>
      <c r="IF78" s="81"/>
      <c r="IG78" s="81"/>
      <c r="IH78" s="81"/>
      <c r="II78" s="81"/>
      <c r="IJ78" s="81"/>
      <c r="IK78" s="81"/>
      <c r="IL78" s="81"/>
      <c r="IM78" s="81"/>
      <c r="IN78" s="81"/>
      <c r="IO78" s="81"/>
      <c r="IP78" s="81"/>
      <c r="IQ78" s="81"/>
      <c r="IR78" s="81"/>
      <c r="IS78" s="81"/>
      <c r="IT78" s="81"/>
      <c r="IU78" s="81"/>
      <c r="IV78" s="81"/>
    </row>
    <row r="79" spans="1:256" ht="14.25">
      <c r="A79" s="98"/>
      <c r="HQ79" s="81"/>
      <c r="HR79" s="81"/>
      <c r="HS79" s="81"/>
      <c r="HT79" s="81"/>
      <c r="HU79" s="81"/>
      <c r="HV79" s="81"/>
      <c r="HW79" s="81"/>
      <c r="HX79" s="81"/>
      <c r="HY79" s="81"/>
      <c r="HZ79" s="81"/>
      <c r="IA79" s="81"/>
      <c r="IB79" s="81"/>
      <c r="IC79" s="81"/>
      <c r="ID79" s="81"/>
      <c r="IE79" s="81"/>
      <c r="IF79" s="81"/>
      <c r="IG79" s="81"/>
      <c r="IH79" s="81"/>
      <c r="II79" s="81"/>
      <c r="IJ79" s="81"/>
      <c r="IK79" s="81"/>
      <c r="IL79" s="81"/>
      <c r="IM79" s="81"/>
      <c r="IN79" s="81"/>
      <c r="IO79" s="81"/>
      <c r="IP79" s="81"/>
      <c r="IQ79" s="81"/>
      <c r="IR79" s="81"/>
      <c r="IS79" s="81"/>
      <c r="IT79" s="81"/>
      <c r="IU79" s="81"/>
      <c r="IV79" s="81"/>
    </row>
    <row r="80" spans="1:256" ht="14.25">
      <c r="A80" s="98"/>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row>
    <row r="81" spans="1:256" ht="14.25">
      <c r="A81" s="98"/>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row>
    <row r="82" spans="1:256" ht="14.25">
      <c r="A82" s="98"/>
      <c r="HQ82" s="81"/>
      <c r="HR82" s="81"/>
      <c r="HS82" s="81"/>
      <c r="HT82" s="81"/>
      <c r="HU82" s="81"/>
      <c r="HV82" s="81"/>
      <c r="HW82" s="81"/>
      <c r="HX82" s="81"/>
      <c r="HY82" s="81"/>
      <c r="HZ82" s="81"/>
      <c r="IA82" s="81"/>
      <c r="IB82" s="81"/>
      <c r="IC82" s="81"/>
      <c r="ID82" s="81"/>
      <c r="IE82" s="81"/>
      <c r="IF82" s="81"/>
      <c r="IG82" s="81"/>
      <c r="IH82" s="81"/>
      <c r="II82" s="81"/>
      <c r="IJ82" s="81"/>
      <c r="IK82" s="81"/>
      <c r="IL82" s="81"/>
      <c r="IM82" s="81"/>
      <c r="IN82" s="81"/>
      <c r="IO82" s="81"/>
      <c r="IP82" s="81"/>
      <c r="IQ82" s="81"/>
      <c r="IR82" s="81"/>
      <c r="IS82" s="81"/>
      <c r="IT82" s="81"/>
      <c r="IU82" s="81"/>
      <c r="IV82" s="81"/>
    </row>
    <row r="83" spans="1:256" ht="14.25">
      <c r="A83" s="98"/>
      <c r="HQ83" s="81"/>
      <c r="HR83" s="81"/>
      <c r="HS83" s="81"/>
      <c r="HT83" s="81"/>
      <c r="HU83" s="81"/>
      <c r="HV83" s="81"/>
      <c r="HW83" s="81"/>
      <c r="HX83" s="81"/>
      <c r="HY83" s="81"/>
      <c r="HZ83" s="81"/>
      <c r="IA83" s="81"/>
      <c r="IB83" s="81"/>
      <c r="IC83" s="81"/>
      <c r="ID83" s="81"/>
      <c r="IE83" s="81"/>
      <c r="IF83" s="81"/>
      <c r="IG83" s="81"/>
      <c r="IH83" s="81"/>
      <c r="II83" s="81"/>
      <c r="IJ83" s="81"/>
      <c r="IK83" s="81"/>
      <c r="IL83" s="81"/>
      <c r="IM83" s="81"/>
      <c r="IN83" s="81"/>
      <c r="IO83" s="81"/>
      <c r="IP83" s="81"/>
      <c r="IQ83" s="81"/>
      <c r="IR83" s="81"/>
      <c r="IS83" s="81"/>
      <c r="IT83" s="81"/>
      <c r="IU83" s="81"/>
      <c r="IV83" s="81"/>
    </row>
    <row r="84" spans="1:256" ht="14.25">
      <c r="A84" s="98"/>
      <c r="HQ84" s="81"/>
      <c r="HR84" s="81"/>
      <c r="HS84" s="81"/>
      <c r="HT84" s="81"/>
      <c r="HU84" s="81"/>
      <c r="HV84" s="81"/>
      <c r="HW84" s="81"/>
      <c r="HX84" s="81"/>
      <c r="HY84" s="81"/>
      <c r="HZ84" s="81"/>
      <c r="IA84" s="81"/>
      <c r="IB84" s="81"/>
      <c r="IC84" s="81"/>
      <c r="ID84" s="81"/>
      <c r="IE84" s="81"/>
      <c r="IF84" s="81"/>
      <c r="IG84" s="81"/>
      <c r="IH84" s="81"/>
      <c r="II84" s="81"/>
      <c r="IJ84" s="81"/>
      <c r="IK84" s="81"/>
      <c r="IL84" s="81"/>
      <c r="IM84" s="81"/>
      <c r="IN84" s="81"/>
      <c r="IO84" s="81"/>
      <c r="IP84" s="81"/>
      <c r="IQ84" s="81"/>
      <c r="IR84" s="81"/>
      <c r="IS84" s="81"/>
      <c r="IT84" s="81"/>
      <c r="IU84" s="81"/>
      <c r="IV84" s="81"/>
    </row>
    <row r="85" spans="1:256" ht="14.25">
      <c r="A85" s="98"/>
      <c r="HQ85" s="81"/>
      <c r="HR85" s="81"/>
      <c r="HS85" s="81"/>
      <c r="HT85" s="81"/>
      <c r="HU85" s="81"/>
      <c r="HV85" s="81"/>
      <c r="HW85" s="81"/>
      <c r="HX85" s="81"/>
      <c r="HY85" s="81"/>
      <c r="HZ85" s="81"/>
      <c r="IA85" s="81"/>
      <c r="IB85" s="81"/>
      <c r="IC85" s="81"/>
      <c r="ID85" s="81"/>
      <c r="IE85" s="81"/>
      <c r="IF85" s="81"/>
      <c r="IG85" s="81"/>
      <c r="IH85" s="81"/>
      <c r="II85" s="81"/>
      <c r="IJ85" s="81"/>
      <c r="IK85" s="81"/>
      <c r="IL85" s="81"/>
      <c r="IM85" s="81"/>
      <c r="IN85" s="81"/>
      <c r="IO85" s="81"/>
      <c r="IP85" s="81"/>
      <c r="IQ85" s="81"/>
      <c r="IR85" s="81"/>
      <c r="IS85" s="81"/>
      <c r="IT85" s="81"/>
      <c r="IU85" s="81"/>
      <c r="IV85" s="81"/>
    </row>
    <row r="86" spans="1:256" ht="14.25">
      <c r="A86" s="98"/>
      <c r="HQ86" s="81"/>
      <c r="HR86" s="81"/>
      <c r="HS86" s="81"/>
      <c r="HT86" s="81"/>
      <c r="HU86" s="81"/>
      <c r="HV86" s="81"/>
      <c r="HW86" s="81"/>
      <c r="HX86" s="81"/>
      <c r="HY86" s="81"/>
      <c r="HZ86" s="81"/>
      <c r="IA86" s="81"/>
      <c r="IB86" s="81"/>
      <c r="IC86" s="81"/>
      <c r="ID86" s="81"/>
      <c r="IE86" s="81"/>
      <c r="IF86" s="81"/>
      <c r="IG86" s="81"/>
      <c r="IH86" s="81"/>
      <c r="II86" s="81"/>
      <c r="IJ86" s="81"/>
      <c r="IK86" s="81"/>
      <c r="IL86" s="81"/>
      <c r="IM86" s="81"/>
      <c r="IN86" s="81"/>
      <c r="IO86" s="81"/>
      <c r="IP86" s="81"/>
      <c r="IQ86" s="81"/>
      <c r="IR86" s="81"/>
      <c r="IS86" s="81"/>
      <c r="IT86" s="81"/>
      <c r="IU86" s="81"/>
      <c r="IV86" s="81"/>
    </row>
    <row r="87" spans="1:256" ht="14.25">
      <c r="A87" s="98"/>
      <c r="HQ87" s="81"/>
      <c r="HR87" s="81"/>
      <c r="HS87" s="81"/>
      <c r="HT87" s="81"/>
      <c r="HU87" s="81"/>
      <c r="HV87" s="81"/>
      <c r="HW87" s="81"/>
      <c r="HX87" s="81"/>
      <c r="HY87" s="81"/>
      <c r="HZ87" s="81"/>
      <c r="IA87" s="81"/>
      <c r="IB87" s="81"/>
      <c r="IC87" s="81"/>
      <c r="ID87" s="81"/>
      <c r="IE87" s="81"/>
      <c r="IF87" s="81"/>
      <c r="IG87" s="81"/>
      <c r="IH87" s="81"/>
      <c r="II87" s="81"/>
      <c r="IJ87" s="81"/>
      <c r="IK87" s="81"/>
      <c r="IL87" s="81"/>
      <c r="IM87" s="81"/>
      <c r="IN87" s="81"/>
      <c r="IO87" s="81"/>
      <c r="IP87" s="81"/>
      <c r="IQ87" s="81"/>
      <c r="IR87" s="81"/>
      <c r="IS87" s="81"/>
      <c r="IT87" s="81"/>
      <c r="IU87" s="81"/>
      <c r="IV87" s="81"/>
    </row>
    <row r="88" spans="1:256" ht="14.25">
      <c r="A88" s="98"/>
      <c r="HQ88" s="81"/>
      <c r="HR88" s="81"/>
      <c r="HS88" s="81"/>
      <c r="HT88" s="81"/>
      <c r="HU88" s="81"/>
      <c r="HV88" s="81"/>
      <c r="HW88" s="81"/>
      <c r="HX88" s="81"/>
      <c r="HY88" s="81"/>
      <c r="HZ88" s="81"/>
      <c r="IA88" s="81"/>
      <c r="IB88" s="81"/>
      <c r="IC88" s="81"/>
      <c r="ID88" s="81"/>
      <c r="IE88" s="81"/>
      <c r="IF88" s="81"/>
      <c r="IG88" s="81"/>
      <c r="IH88" s="81"/>
      <c r="II88" s="81"/>
      <c r="IJ88" s="81"/>
      <c r="IK88" s="81"/>
      <c r="IL88" s="81"/>
      <c r="IM88" s="81"/>
      <c r="IN88" s="81"/>
      <c r="IO88" s="81"/>
      <c r="IP88" s="81"/>
      <c r="IQ88" s="81"/>
      <c r="IR88" s="81"/>
      <c r="IS88" s="81"/>
      <c r="IT88" s="81"/>
      <c r="IU88" s="81"/>
      <c r="IV88" s="81"/>
    </row>
    <row r="89" spans="1:256" ht="14.25">
      <c r="A89" s="98"/>
      <c r="HQ89" s="81"/>
      <c r="HR89" s="81"/>
      <c r="HS89" s="81"/>
      <c r="HT89" s="81"/>
      <c r="HU89" s="81"/>
      <c r="HV89" s="81"/>
      <c r="HW89" s="81"/>
      <c r="HX89" s="81"/>
      <c r="HY89" s="81"/>
      <c r="HZ89" s="81"/>
      <c r="IA89" s="81"/>
      <c r="IB89" s="81"/>
      <c r="IC89" s="81"/>
      <c r="ID89" s="81"/>
      <c r="IE89" s="81"/>
      <c r="IF89" s="81"/>
      <c r="IG89" s="81"/>
      <c r="IH89" s="81"/>
      <c r="II89" s="81"/>
      <c r="IJ89" s="81"/>
      <c r="IK89" s="81"/>
      <c r="IL89" s="81"/>
      <c r="IM89" s="81"/>
      <c r="IN89" s="81"/>
      <c r="IO89" s="81"/>
      <c r="IP89" s="81"/>
      <c r="IQ89" s="81"/>
      <c r="IR89" s="81"/>
      <c r="IS89" s="81"/>
      <c r="IT89" s="81"/>
      <c r="IU89" s="81"/>
      <c r="IV89" s="81"/>
    </row>
    <row r="90" spans="1:256" ht="14.25">
      <c r="A90" s="98"/>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row>
    <row r="91" spans="1:256" ht="14.25">
      <c r="A91" s="98"/>
      <c r="HQ91" s="81"/>
      <c r="HR91" s="81"/>
      <c r="HS91" s="81"/>
      <c r="HT91" s="81"/>
      <c r="HU91" s="81"/>
      <c r="HV91" s="81"/>
      <c r="HW91" s="81"/>
      <c r="HX91" s="81"/>
      <c r="HY91" s="81"/>
      <c r="HZ91" s="81"/>
      <c r="IA91" s="81"/>
      <c r="IB91" s="81"/>
      <c r="IC91" s="81"/>
      <c r="ID91" s="81"/>
      <c r="IE91" s="81"/>
      <c r="IF91" s="81"/>
      <c r="IG91" s="81"/>
      <c r="IH91" s="81"/>
      <c r="II91" s="81"/>
      <c r="IJ91" s="81"/>
      <c r="IK91" s="81"/>
      <c r="IL91" s="81"/>
      <c r="IM91" s="81"/>
      <c r="IN91" s="81"/>
      <c r="IO91" s="81"/>
      <c r="IP91" s="81"/>
      <c r="IQ91" s="81"/>
      <c r="IR91" s="81"/>
      <c r="IS91" s="81"/>
      <c r="IT91" s="81"/>
      <c r="IU91" s="81"/>
      <c r="IV91" s="81"/>
    </row>
    <row r="92" spans="1:256" ht="14.25">
      <c r="A92" s="98"/>
      <c r="HQ92" s="81"/>
      <c r="HR92" s="81"/>
      <c r="HS92" s="81"/>
      <c r="HT92" s="81"/>
      <c r="HU92" s="81"/>
      <c r="HV92" s="81"/>
      <c r="HW92" s="81"/>
      <c r="HX92" s="81"/>
      <c r="HY92" s="81"/>
      <c r="HZ92" s="81"/>
      <c r="IA92" s="81"/>
      <c r="IB92" s="81"/>
      <c r="IC92" s="81"/>
      <c r="ID92" s="81"/>
      <c r="IE92" s="81"/>
      <c r="IF92" s="81"/>
      <c r="IG92" s="81"/>
      <c r="IH92" s="81"/>
      <c r="II92" s="81"/>
      <c r="IJ92" s="81"/>
      <c r="IK92" s="81"/>
      <c r="IL92" s="81"/>
      <c r="IM92" s="81"/>
      <c r="IN92" s="81"/>
      <c r="IO92" s="81"/>
      <c r="IP92" s="81"/>
      <c r="IQ92" s="81"/>
      <c r="IR92" s="81"/>
      <c r="IS92" s="81"/>
      <c r="IT92" s="81"/>
      <c r="IU92" s="81"/>
      <c r="IV92" s="81"/>
    </row>
    <row r="93" spans="1:256" ht="14.25">
      <c r="A93" s="98"/>
      <c r="HQ93" s="81"/>
      <c r="HR93" s="81"/>
      <c r="HS93" s="81"/>
      <c r="HT93" s="81"/>
      <c r="HU93" s="81"/>
      <c r="HV93" s="81"/>
      <c r="HW93" s="81"/>
      <c r="HX93" s="81"/>
      <c r="HY93" s="81"/>
      <c r="HZ93" s="81"/>
      <c r="IA93" s="81"/>
      <c r="IB93" s="81"/>
      <c r="IC93" s="81"/>
      <c r="ID93" s="81"/>
      <c r="IE93" s="81"/>
      <c r="IF93" s="81"/>
      <c r="IG93" s="81"/>
      <c r="IH93" s="81"/>
      <c r="II93" s="81"/>
      <c r="IJ93" s="81"/>
      <c r="IK93" s="81"/>
      <c r="IL93" s="81"/>
      <c r="IM93" s="81"/>
      <c r="IN93" s="81"/>
      <c r="IO93" s="81"/>
      <c r="IP93" s="81"/>
      <c r="IQ93" s="81"/>
      <c r="IR93" s="81"/>
      <c r="IS93" s="81"/>
      <c r="IT93" s="81"/>
      <c r="IU93" s="81"/>
      <c r="IV93" s="81"/>
    </row>
    <row r="94" spans="1:256" ht="14.25">
      <c r="A94" s="98"/>
      <c r="HQ94" s="81"/>
      <c r="HR94" s="81"/>
      <c r="HS94" s="81"/>
      <c r="HT94" s="81"/>
      <c r="HU94" s="81"/>
      <c r="HV94" s="81"/>
      <c r="HW94" s="81"/>
      <c r="HX94" s="81"/>
      <c r="HY94" s="81"/>
      <c r="HZ94" s="81"/>
      <c r="IA94" s="81"/>
      <c r="IB94" s="81"/>
      <c r="IC94" s="81"/>
      <c r="ID94" s="81"/>
      <c r="IE94" s="81"/>
      <c r="IF94" s="81"/>
      <c r="IG94" s="81"/>
      <c r="IH94" s="81"/>
      <c r="II94" s="81"/>
      <c r="IJ94" s="81"/>
      <c r="IK94" s="81"/>
      <c r="IL94" s="81"/>
      <c r="IM94" s="81"/>
      <c r="IN94" s="81"/>
      <c r="IO94" s="81"/>
      <c r="IP94" s="81"/>
      <c r="IQ94" s="81"/>
      <c r="IR94" s="81"/>
      <c r="IS94" s="81"/>
      <c r="IT94" s="81"/>
      <c r="IU94" s="81"/>
      <c r="IV94" s="81"/>
    </row>
    <row r="95" spans="1:256" ht="14.25">
      <c r="A95" s="98"/>
      <c r="HQ95" s="81"/>
      <c r="HR95" s="81"/>
      <c r="HS95" s="81"/>
      <c r="HT95" s="81"/>
      <c r="HU95" s="81"/>
      <c r="HV95" s="81"/>
      <c r="HW95" s="81"/>
      <c r="HX95" s="81"/>
      <c r="HY95" s="81"/>
      <c r="HZ95" s="81"/>
      <c r="IA95" s="81"/>
      <c r="IB95" s="81"/>
      <c r="IC95" s="81"/>
      <c r="ID95" s="81"/>
      <c r="IE95" s="81"/>
      <c r="IF95" s="81"/>
      <c r="IG95" s="81"/>
      <c r="IH95" s="81"/>
      <c r="II95" s="81"/>
      <c r="IJ95" s="81"/>
      <c r="IK95" s="81"/>
      <c r="IL95" s="81"/>
      <c r="IM95" s="81"/>
      <c r="IN95" s="81"/>
      <c r="IO95" s="81"/>
      <c r="IP95" s="81"/>
      <c r="IQ95" s="81"/>
      <c r="IR95" s="81"/>
      <c r="IS95" s="81"/>
      <c r="IT95" s="81"/>
      <c r="IU95" s="81"/>
      <c r="IV95" s="81"/>
    </row>
    <row r="96" spans="1:256" ht="14.25">
      <c r="A96" s="98"/>
      <c r="HQ96" s="81"/>
      <c r="HR96" s="81"/>
      <c r="HS96" s="81"/>
      <c r="HT96" s="81"/>
      <c r="HU96" s="81"/>
      <c r="HV96" s="81"/>
      <c r="HW96" s="81"/>
      <c r="HX96" s="81"/>
      <c r="HY96" s="81"/>
      <c r="HZ96" s="81"/>
      <c r="IA96" s="81"/>
      <c r="IB96" s="81"/>
      <c r="IC96" s="81"/>
      <c r="ID96" s="81"/>
      <c r="IE96" s="81"/>
      <c r="IF96" s="81"/>
      <c r="IG96" s="81"/>
      <c r="IH96" s="81"/>
      <c r="II96" s="81"/>
      <c r="IJ96" s="81"/>
      <c r="IK96" s="81"/>
      <c r="IL96" s="81"/>
      <c r="IM96" s="81"/>
      <c r="IN96" s="81"/>
      <c r="IO96" s="81"/>
      <c r="IP96" s="81"/>
      <c r="IQ96" s="81"/>
      <c r="IR96" s="81"/>
      <c r="IS96" s="81"/>
      <c r="IT96" s="81"/>
      <c r="IU96" s="81"/>
      <c r="IV96" s="81"/>
    </row>
    <row r="97" spans="1:256" ht="14.25">
      <c r="A97" s="98"/>
      <c r="HQ97" s="81"/>
      <c r="HR97" s="81"/>
      <c r="HS97" s="81"/>
      <c r="HT97" s="81"/>
      <c r="HU97" s="81"/>
      <c r="HV97" s="81"/>
      <c r="HW97" s="81"/>
      <c r="HX97" s="81"/>
      <c r="HY97" s="81"/>
      <c r="HZ97" s="81"/>
      <c r="IA97" s="81"/>
      <c r="IB97" s="81"/>
      <c r="IC97" s="81"/>
      <c r="ID97" s="81"/>
      <c r="IE97" s="81"/>
      <c r="IF97" s="81"/>
      <c r="IG97" s="81"/>
      <c r="IH97" s="81"/>
      <c r="II97" s="81"/>
      <c r="IJ97" s="81"/>
      <c r="IK97" s="81"/>
      <c r="IL97" s="81"/>
      <c r="IM97" s="81"/>
      <c r="IN97" s="81"/>
      <c r="IO97" s="81"/>
      <c r="IP97" s="81"/>
      <c r="IQ97" s="81"/>
      <c r="IR97" s="81"/>
      <c r="IS97" s="81"/>
      <c r="IT97" s="81"/>
      <c r="IU97" s="81"/>
      <c r="IV97" s="81"/>
    </row>
    <row r="98" spans="1:256" ht="14.25">
      <c r="A98" s="98"/>
      <c r="HQ98" s="81"/>
      <c r="HR98" s="81"/>
      <c r="HS98" s="81"/>
      <c r="HT98" s="81"/>
      <c r="HU98" s="81"/>
      <c r="HV98" s="81"/>
      <c r="HW98" s="81"/>
      <c r="HX98" s="81"/>
      <c r="HY98" s="81"/>
      <c r="HZ98" s="81"/>
      <c r="IA98" s="81"/>
      <c r="IB98" s="81"/>
      <c r="IC98" s="81"/>
      <c r="ID98" s="81"/>
      <c r="IE98" s="81"/>
      <c r="IF98" s="81"/>
      <c r="IG98" s="81"/>
      <c r="IH98" s="81"/>
      <c r="II98" s="81"/>
      <c r="IJ98" s="81"/>
      <c r="IK98" s="81"/>
      <c r="IL98" s="81"/>
      <c r="IM98" s="81"/>
      <c r="IN98" s="81"/>
      <c r="IO98" s="81"/>
      <c r="IP98" s="81"/>
      <c r="IQ98" s="81"/>
      <c r="IR98" s="81"/>
      <c r="IS98" s="81"/>
      <c r="IT98" s="81"/>
      <c r="IU98" s="81"/>
      <c r="IV98" s="81"/>
    </row>
    <row r="99" spans="1:256" ht="14.25">
      <c r="A99" s="98"/>
      <c r="HQ99" s="81"/>
      <c r="HR99" s="81"/>
      <c r="HS99" s="81"/>
      <c r="HT99" s="81"/>
      <c r="HU99" s="81"/>
      <c r="HV99" s="81"/>
      <c r="HW99" s="81"/>
      <c r="HX99" s="81"/>
      <c r="HY99" s="81"/>
      <c r="HZ99" s="81"/>
      <c r="IA99" s="81"/>
      <c r="IB99" s="81"/>
      <c r="IC99" s="81"/>
      <c r="ID99" s="81"/>
      <c r="IE99" s="81"/>
      <c r="IF99" s="81"/>
      <c r="IG99" s="81"/>
      <c r="IH99" s="81"/>
      <c r="II99" s="81"/>
      <c r="IJ99" s="81"/>
      <c r="IK99" s="81"/>
      <c r="IL99" s="81"/>
      <c r="IM99" s="81"/>
      <c r="IN99" s="81"/>
      <c r="IO99" s="81"/>
      <c r="IP99" s="81"/>
      <c r="IQ99" s="81"/>
      <c r="IR99" s="81"/>
      <c r="IS99" s="81"/>
      <c r="IT99" s="81"/>
      <c r="IU99" s="81"/>
      <c r="IV99" s="81"/>
    </row>
    <row r="100" spans="1:256" ht="14.25">
      <c r="A100" s="98"/>
      <c r="HQ100" s="81"/>
      <c r="HR100" s="81"/>
      <c r="HS100" s="81"/>
      <c r="HT100" s="81"/>
      <c r="HU100" s="81"/>
      <c r="HV100" s="81"/>
      <c r="HW100" s="81"/>
      <c r="HX100" s="81"/>
      <c r="HY100" s="81"/>
      <c r="HZ100" s="81"/>
      <c r="IA100" s="81"/>
      <c r="IB100" s="81"/>
      <c r="IC100" s="81"/>
      <c r="ID100" s="81"/>
      <c r="IE100" s="81"/>
      <c r="IF100" s="81"/>
      <c r="IG100" s="81"/>
      <c r="IH100" s="81"/>
      <c r="II100" s="81"/>
      <c r="IJ100" s="81"/>
      <c r="IK100" s="81"/>
      <c r="IL100" s="81"/>
      <c r="IM100" s="81"/>
      <c r="IN100" s="81"/>
      <c r="IO100" s="81"/>
      <c r="IP100" s="81"/>
      <c r="IQ100" s="81"/>
      <c r="IR100" s="81"/>
      <c r="IS100" s="81"/>
      <c r="IT100" s="81"/>
      <c r="IU100" s="81"/>
      <c r="IV100" s="81"/>
    </row>
    <row r="101" spans="1:256" ht="14.25">
      <c r="A101" s="98"/>
      <c r="HQ101" s="81"/>
      <c r="HR101" s="81"/>
      <c r="HS101" s="81"/>
      <c r="HT101" s="81"/>
      <c r="HU101" s="81"/>
      <c r="HV101" s="81"/>
      <c r="HW101" s="81"/>
      <c r="HX101" s="81"/>
      <c r="HY101" s="81"/>
      <c r="HZ101" s="81"/>
      <c r="IA101" s="81"/>
      <c r="IB101" s="81"/>
      <c r="IC101" s="81"/>
      <c r="ID101" s="81"/>
      <c r="IE101" s="81"/>
      <c r="IF101" s="81"/>
      <c r="IG101" s="81"/>
      <c r="IH101" s="81"/>
      <c r="II101" s="81"/>
      <c r="IJ101" s="81"/>
      <c r="IK101" s="81"/>
      <c r="IL101" s="81"/>
      <c r="IM101" s="81"/>
      <c r="IN101" s="81"/>
      <c r="IO101" s="81"/>
      <c r="IP101" s="81"/>
      <c r="IQ101" s="81"/>
      <c r="IR101" s="81"/>
      <c r="IS101" s="81"/>
      <c r="IT101" s="81"/>
      <c r="IU101" s="81"/>
      <c r="IV101" s="81"/>
    </row>
    <row r="102" spans="1:256" ht="14.25">
      <c r="A102" s="98"/>
      <c r="HQ102" s="81"/>
      <c r="HR102" s="81"/>
      <c r="HS102" s="81"/>
      <c r="HT102" s="81"/>
      <c r="HU102" s="81"/>
      <c r="HV102" s="81"/>
      <c r="HW102" s="81"/>
      <c r="HX102" s="81"/>
      <c r="HY102" s="81"/>
      <c r="HZ102" s="81"/>
      <c r="IA102" s="81"/>
      <c r="IB102" s="81"/>
      <c r="IC102" s="81"/>
      <c r="ID102" s="81"/>
      <c r="IE102" s="81"/>
      <c r="IF102" s="81"/>
      <c r="IG102" s="81"/>
      <c r="IH102" s="81"/>
      <c r="II102" s="81"/>
      <c r="IJ102" s="81"/>
      <c r="IK102" s="81"/>
      <c r="IL102" s="81"/>
      <c r="IM102" s="81"/>
      <c r="IN102" s="81"/>
      <c r="IO102" s="81"/>
      <c r="IP102" s="81"/>
      <c r="IQ102" s="81"/>
      <c r="IR102" s="81"/>
      <c r="IS102" s="81"/>
      <c r="IT102" s="81"/>
      <c r="IU102" s="81"/>
      <c r="IV102" s="81"/>
    </row>
    <row r="103" spans="1:256" ht="14.25">
      <c r="A103" s="98"/>
      <c r="HQ103" s="81"/>
      <c r="HR103" s="81"/>
      <c r="HS103" s="81"/>
      <c r="HT103" s="81"/>
      <c r="HU103" s="81"/>
      <c r="HV103" s="81"/>
      <c r="HW103" s="81"/>
      <c r="HX103" s="81"/>
      <c r="HY103" s="81"/>
      <c r="HZ103" s="81"/>
      <c r="IA103" s="81"/>
      <c r="IB103" s="81"/>
      <c r="IC103" s="81"/>
      <c r="ID103" s="81"/>
      <c r="IE103" s="81"/>
      <c r="IF103" s="81"/>
      <c r="IG103" s="81"/>
      <c r="IH103" s="81"/>
      <c r="II103" s="81"/>
      <c r="IJ103" s="81"/>
      <c r="IK103" s="81"/>
      <c r="IL103" s="81"/>
      <c r="IM103" s="81"/>
      <c r="IN103" s="81"/>
      <c r="IO103" s="81"/>
      <c r="IP103" s="81"/>
      <c r="IQ103" s="81"/>
      <c r="IR103" s="81"/>
      <c r="IS103" s="81"/>
      <c r="IT103" s="81"/>
      <c r="IU103" s="81"/>
      <c r="IV103" s="81"/>
    </row>
    <row r="104" spans="1:256" ht="14.25">
      <c r="A104" s="98"/>
      <c r="HQ104" s="81"/>
      <c r="HR104" s="81"/>
      <c r="HS104" s="81"/>
      <c r="HT104" s="81"/>
      <c r="HU104" s="81"/>
      <c r="HV104" s="81"/>
      <c r="HW104" s="81"/>
      <c r="HX104" s="81"/>
      <c r="HY104" s="81"/>
      <c r="HZ104" s="81"/>
      <c r="IA104" s="81"/>
      <c r="IB104" s="81"/>
      <c r="IC104" s="81"/>
      <c r="ID104" s="81"/>
      <c r="IE104" s="81"/>
      <c r="IF104" s="81"/>
      <c r="IG104" s="81"/>
      <c r="IH104" s="81"/>
      <c r="II104" s="81"/>
      <c r="IJ104" s="81"/>
      <c r="IK104" s="81"/>
      <c r="IL104" s="81"/>
      <c r="IM104" s="81"/>
      <c r="IN104" s="81"/>
      <c r="IO104" s="81"/>
      <c r="IP104" s="81"/>
      <c r="IQ104" s="81"/>
      <c r="IR104" s="81"/>
      <c r="IS104" s="81"/>
      <c r="IT104" s="81"/>
      <c r="IU104" s="81"/>
      <c r="IV104" s="81"/>
    </row>
    <row r="105" spans="1:256" ht="14.25">
      <c r="A105" s="98"/>
      <c r="HQ105" s="81"/>
      <c r="HR105" s="81"/>
      <c r="HS105" s="81"/>
      <c r="HT105" s="81"/>
      <c r="HU105" s="81"/>
      <c r="HV105" s="81"/>
      <c r="HW105" s="81"/>
      <c r="HX105" s="81"/>
      <c r="HY105" s="81"/>
      <c r="HZ105" s="81"/>
      <c r="IA105" s="81"/>
      <c r="IB105" s="81"/>
      <c r="IC105" s="81"/>
      <c r="ID105" s="81"/>
      <c r="IE105" s="81"/>
      <c r="IF105" s="81"/>
      <c r="IG105" s="81"/>
      <c r="IH105" s="81"/>
      <c r="II105" s="81"/>
      <c r="IJ105" s="81"/>
      <c r="IK105" s="81"/>
      <c r="IL105" s="81"/>
      <c r="IM105" s="81"/>
      <c r="IN105" s="81"/>
      <c r="IO105" s="81"/>
      <c r="IP105" s="81"/>
      <c r="IQ105" s="81"/>
      <c r="IR105" s="81"/>
      <c r="IS105" s="81"/>
      <c r="IT105" s="81"/>
      <c r="IU105" s="81"/>
      <c r="IV105" s="81"/>
    </row>
    <row r="106" spans="1:256" ht="14.25">
      <c r="A106" s="98"/>
      <c r="HQ106" s="81"/>
      <c r="HR106" s="81"/>
      <c r="HS106" s="81"/>
      <c r="HT106" s="81"/>
      <c r="HU106" s="81"/>
      <c r="HV106" s="81"/>
      <c r="HW106" s="81"/>
      <c r="HX106" s="81"/>
      <c r="HY106" s="81"/>
      <c r="HZ106" s="81"/>
      <c r="IA106" s="81"/>
      <c r="IB106" s="81"/>
      <c r="IC106" s="81"/>
      <c r="ID106" s="81"/>
      <c r="IE106" s="81"/>
      <c r="IF106" s="81"/>
      <c r="IG106" s="81"/>
      <c r="IH106" s="81"/>
      <c r="II106" s="81"/>
      <c r="IJ106" s="81"/>
      <c r="IK106" s="81"/>
      <c r="IL106" s="81"/>
      <c r="IM106" s="81"/>
      <c r="IN106" s="81"/>
      <c r="IO106" s="81"/>
      <c r="IP106" s="81"/>
      <c r="IQ106" s="81"/>
      <c r="IR106" s="81"/>
      <c r="IS106" s="81"/>
      <c r="IT106" s="81"/>
      <c r="IU106" s="81"/>
      <c r="IV106" s="81"/>
    </row>
    <row r="107" spans="1:256" ht="14.25">
      <c r="A107" s="98"/>
      <c r="HQ107" s="81"/>
      <c r="HR107" s="81"/>
      <c r="HS107" s="81"/>
      <c r="HT107" s="81"/>
      <c r="HU107" s="81"/>
      <c r="HV107" s="81"/>
      <c r="HW107" s="81"/>
      <c r="HX107" s="81"/>
      <c r="HY107" s="81"/>
      <c r="HZ107" s="81"/>
      <c r="IA107" s="81"/>
      <c r="IB107" s="81"/>
      <c r="IC107" s="81"/>
      <c r="ID107" s="81"/>
      <c r="IE107" s="81"/>
      <c r="IF107" s="81"/>
      <c r="IG107" s="81"/>
      <c r="IH107" s="81"/>
      <c r="II107" s="81"/>
      <c r="IJ107" s="81"/>
      <c r="IK107" s="81"/>
      <c r="IL107" s="81"/>
      <c r="IM107" s="81"/>
      <c r="IN107" s="81"/>
      <c r="IO107" s="81"/>
      <c r="IP107" s="81"/>
      <c r="IQ107" s="81"/>
      <c r="IR107" s="81"/>
      <c r="IS107" s="81"/>
      <c r="IT107" s="81"/>
      <c r="IU107" s="81"/>
      <c r="IV107" s="81"/>
    </row>
    <row r="108" spans="1:256" ht="14.25">
      <c r="A108" s="98"/>
      <c r="HQ108" s="81"/>
      <c r="HR108" s="81"/>
      <c r="HS108" s="81"/>
      <c r="HT108" s="81"/>
      <c r="HU108" s="81"/>
      <c r="HV108" s="81"/>
      <c r="HW108" s="81"/>
      <c r="HX108" s="81"/>
      <c r="HY108" s="81"/>
      <c r="HZ108" s="81"/>
      <c r="IA108" s="81"/>
      <c r="IB108" s="81"/>
      <c r="IC108" s="81"/>
      <c r="ID108" s="81"/>
      <c r="IE108" s="81"/>
      <c r="IF108" s="81"/>
      <c r="IG108" s="81"/>
      <c r="IH108" s="81"/>
      <c r="II108" s="81"/>
      <c r="IJ108" s="81"/>
      <c r="IK108" s="81"/>
      <c r="IL108" s="81"/>
      <c r="IM108" s="81"/>
      <c r="IN108" s="81"/>
      <c r="IO108" s="81"/>
      <c r="IP108" s="81"/>
      <c r="IQ108" s="81"/>
      <c r="IR108" s="81"/>
      <c r="IS108" s="81"/>
      <c r="IT108" s="81"/>
      <c r="IU108" s="81"/>
      <c r="IV108" s="81"/>
    </row>
    <row r="109" spans="1:256" ht="14.25">
      <c r="A109" s="98"/>
      <c r="HQ109" s="81"/>
      <c r="HR109" s="81"/>
      <c r="HS109" s="81"/>
      <c r="HT109" s="81"/>
      <c r="HU109" s="81"/>
      <c r="HV109" s="81"/>
      <c r="HW109" s="81"/>
      <c r="HX109" s="81"/>
      <c r="HY109" s="81"/>
      <c r="HZ109" s="81"/>
      <c r="IA109" s="81"/>
      <c r="IB109" s="81"/>
      <c r="IC109" s="81"/>
      <c r="ID109" s="81"/>
      <c r="IE109" s="81"/>
      <c r="IF109" s="81"/>
      <c r="IG109" s="81"/>
      <c r="IH109" s="81"/>
      <c r="II109" s="81"/>
      <c r="IJ109" s="81"/>
      <c r="IK109" s="81"/>
      <c r="IL109" s="81"/>
      <c r="IM109" s="81"/>
      <c r="IN109" s="81"/>
      <c r="IO109" s="81"/>
      <c r="IP109" s="81"/>
      <c r="IQ109" s="81"/>
      <c r="IR109" s="81"/>
      <c r="IS109" s="81"/>
      <c r="IT109" s="81"/>
      <c r="IU109" s="81"/>
      <c r="IV109" s="81"/>
    </row>
    <row r="110" spans="1:256" ht="14.25">
      <c r="A110" s="98"/>
      <c r="HQ110" s="81"/>
      <c r="HR110" s="81"/>
      <c r="HS110" s="81"/>
      <c r="HT110" s="81"/>
      <c r="HU110" s="81"/>
      <c r="HV110" s="81"/>
      <c r="HW110" s="81"/>
      <c r="HX110" s="81"/>
      <c r="HY110" s="81"/>
      <c r="HZ110" s="81"/>
      <c r="IA110" s="81"/>
      <c r="IB110" s="81"/>
      <c r="IC110" s="81"/>
      <c r="ID110" s="81"/>
      <c r="IE110" s="81"/>
      <c r="IF110" s="81"/>
      <c r="IG110" s="81"/>
      <c r="IH110" s="81"/>
      <c r="II110" s="81"/>
      <c r="IJ110" s="81"/>
      <c r="IK110" s="81"/>
      <c r="IL110" s="81"/>
      <c r="IM110" s="81"/>
      <c r="IN110" s="81"/>
      <c r="IO110" s="81"/>
      <c r="IP110" s="81"/>
      <c r="IQ110" s="81"/>
      <c r="IR110" s="81"/>
      <c r="IS110" s="81"/>
      <c r="IT110" s="81"/>
      <c r="IU110" s="81"/>
      <c r="IV110" s="81"/>
    </row>
    <row r="111" spans="1:256" ht="14.25">
      <c r="A111" s="98"/>
      <c r="HQ111" s="81"/>
      <c r="HR111" s="81"/>
      <c r="HS111" s="81"/>
      <c r="HT111" s="81"/>
      <c r="HU111" s="81"/>
      <c r="HV111" s="81"/>
      <c r="HW111" s="81"/>
      <c r="HX111" s="81"/>
      <c r="HY111" s="81"/>
      <c r="HZ111" s="81"/>
      <c r="IA111" s="81"/>
      <c r="IB111" s="81"/>
      <c r="IC111" s="81"/>
      <c r="ID111" s="81"/>
      <c r="IE111" s="81"/>
      <c r="IF111" s="81"/>
      <c r="IG111" s="81"/>
      <c r="IH111" s="81"/>
      <c r="II111" s="81"/>
      <c r="IJ111" s="81"/>
      <c r="IK111" s="81"/>
      <c r="IL111" s="81"/>
      <c r="IM111" s="81"/>
      <c r="IN111" s="81"/>
      <c r="IO111" s="81"/>
      <c r="IP111" s="81"/>
      <c r="IQ111" s="81"/>
      <c r="IR111" s="81"/>
      <c r="IS111" s="81"/>
      <c r="IT111" s="81"/>
      <c r="IU111" s="81"/>
      <c r="IV111" s="81"/>
    </row>
    <row r="112" spans="1:256" ht="14.25">
      <c r="A112" s="98"/>
      <c r="HQ112" s="81"/>
      <c r="HR112" s="81"/>
      <c r="HS112" s="81"/>
      <c r="HT112" s="81"/>
      <c r="HU112" s="81"/>
      <c r="HV112" s="81"/>
      <c r="HW112" s="81"/>
      <c r="HX112" s="81"/>
      <c r="HY112" s="81"/>
      <c r="HZ112" s="81"/>
      <c r="IA112" s="81"/>
      <c r="IB112" s="81"/>
      <c r="IC112" s="81"/>
      <c r="ID112" s="81"/>
      <c r="IE112" s="81"/>
      <c r="IF112" s="81"/>
      <c r="IG112" s="81"/>
      <c r="IH112" s="81"/>
      <c r="II112" s="81"/>
      <c r="IJ112" s="81"/>
      <c r="IK112" s="81"/>
      <c r="IL112" s="81"/>
      <c r="IM112" s="81"/>
      <c r="IN112" s="81"/>
      <c r="IO112" s="81"/>
      <c r="IP112" s="81"/>
      <c r="IQ112" s="81"/>
      <c r="IR112" s="81"/>
      <c r="IS112" s="81"/>
      <c r="IT112" s="81"/>
      <c r="IU112" s="81"/>
      <c r="IV112" s="81"/>
    </row>
    <row r="113" spans="1:256" ht="14.25">
      <c r="A113" s="98"/>
      <c r="HQ113" s="81"/>
      <c r="HR113" s="81"/>
      <c r="HS113" s="81"/>
      <c r="HT113" s="81"/>
      <c r="HU113" s="81"/>
      <c r="HV113" s="81"/>
      <c r="HW113" s="81"/>
      <c r="HX113" s="81"/>
      <c r="HY113" s="81"/>
      <c r="HZ113" s="81"/>
      <c r="IA113" s="81"/>
      <c r="IB113" s="81"/>
      <c r="IC113" s="81"/>
      <c r="ID113" s="81"/>
      <c r="IE113" s="81"/>
      <c r="IF113" s="81"/>
      <c r="IG113" s="81"/>
      <c r="IH113" s="81"/>
      <c r="II113" s="81"/>
      <c r="IJ113" s="81"/>
      <c r="IK113" s="81"/>
      <c r="IL113" s="81"/>
      <c r="IM113" s="81"/>
      <c r="IN113" s="81"/>
      <c r="IO113" s="81"/>
      <c r="IP113" s="81"/>
      <c r="IQ113" s="81"/>
      <c r="IR113" s="81"/>
      <c r="IS113" s="81"/>
      <c r="IT113" s="81"/>
      <c r="IU113" s="81"/>
      <c r="IV113" s="81"/>
    </row>
    <row r="114" spans="1:256" ht="14.25">
      <c r="A114" s="98"/>
      <c r="HQ114" s="81"/>
      <c r="HR114" s="81"/>
      <c r="HS114" s="81"/>
      <c r="HT114" s="81"/>
      <c r="HU114" s="81"/>
      <c r="HV114" s="81"/>
      <c r="HW114" s="81"/>
      <c r="HX114" s="81"/>
      <c r="HY114" s="81"/>
      <c r="HZ114" s="81"/>
      <c r="IA114" s="81"/>
      <c r="IB114" s="81"/>
      <c r="IC114" s="81"/>
      <c r="ID114" s="81"/>
      <c r="IE114" s="81"/>
      <c r="IF114" s="81"/>
      <c r="IG114" s="81"/>
      <c r="IH114" s="81"/>
      <c r="II114" s="81"/>
      <c r="IJ114" s="81"/>
      <c r="IK114" s="81"/>
      <c r="IL114" s="81"/>
      <c r="IM114" s="81"/>
      <c r="IN114" s="81"/>
      <c r="IO114" s="81"/>
      <c r="IP114" s="81"/>
      <c r="IQ114" s="81"/>
      <c r="IR114" s="81"/>
      <c r="IS114" s="81"/>
      <c r="IT114" s="81"/>
      <c r="IU114" s="81"/>
      <c r="IV114" s="81"/>
    </row>
    <row r="115" spans="1:256" ht="14.25">
      <c r="A115" s="98"/>
      <c r="HQ115" s="81"/>
      <c r="HR115" s="81"/>
      <c r="HS115" s="81"/>
      <c r="HT115" s="81"/>
      <c r="HU115" s="81"/>
      <c r="HV115" s="81"/>
      <c r="HW115" s="81"/>
      <c r="HX115" s="81"/>
      <c r="HY115" s="81"/>
      <c r="HZ115" s="81"/>
      <c r="IA115" s="81"/>
      <c r="IB115" s="81"/>
      <c r="IC115" s="81"/>
      <c r="ID115" s="81"/>
      <c r="IE115" s="81"/>
      <c r="IF115" s="81"/>
      <c r="IG115" s="81"/>
      <c r="IH115" s="81"/>
      <c r="II115" s="81"/>
      <c r="IJ115" s="81"/>
      <c r="IK115" s="81"/>
      <c r="IL115" s="81"/>
      <c r="IM115" s="81"/>
      <c r="IN115" s="81"/>
      <c r="IO115" s="81"/>
      <c r="IP115" s="81"/>
      <c r="IQ115" s="81"/>
      <c r="IR115" s="81"/>
      <c r="IS115" s="81"/>
      <c r="IT115" s="81"/>
      <c r="IU115" s="81"/>
      <c r="IV115" s="81"/>
    </row>
    <row r="116" spans="1:256" ht="14.25">
      <c r="A116" s="98"/>
      <c r="HQ116" s="81"/>
      <c r="HR116" s="81"/>
      <c r="HS116" s="81"/>
      <c r="HT116" s="81"/>
      <c r="HU116" s="81"/>
      <c r="HV116" s="81"/>
      <c r="HW116" s="81"/>
      <c r="HX116" s="81"/>
      <c r="HY116" s="81"/>
      <c r="HZ116" s="81"/>
      <c r="IA116" s="81"/>
      <c r="IB116" s="81"/>
      <c r="IC116" s="81"/>
      <c r="ID116" s="81"/>
      <c r="IE116" s="81"/>
      <c r="IF116" s="81"/>
      <c r="IG116" s="81"/>
      <c r="IH116" s="81"/>
      <c r="II116" s="81"/>
      <c r="IJ116" s="81"/>
      <c r="IK116" s="81"/>
      <c r="IL116" s="81"/>
      <c r="IM116" s="81"/>
      <c r="IN116" s="81"/>
      <c r="IO116" s="81"/>
      <c r="IP116" s="81"/>
      <c r="IQ116" s="81"/>
      <c r="IR116" s="81"/>
      <c r="IS116" s="81"/>
      <c r="IT116" s="81"/>
      <c r="IU116" s="81"/>
      <c r="IV116" s="81"/>
    </row>
    <row r="117" spans="1:256" ht="14.25">
      <c r="A117" s="98"/>
      <c r="HQ117" s="81"/>
      <c r="HR117" s="81"/>
      <c r="HS117" s="81"/>
      <c r="HT117" s="81"/>
      <c r="HU117" s="81"/>
      <c r="HV117" s="81"/>
      <c r="HW117" s="81"/>
      <c r="HX117" s="81"/>
      <c r="HY117" s="81"/>
      <c r="HZ117" s="81"/>
      <c r="IA117" s="81"/>
      <c r="IB117" s="81"/>
      <c r="IC117" s="81"/>
      <c r="ID117" s="81"/>
      <c r="IE117" s="81"/>
      <c r="IF117" s="81"/>
      <c r="IG117" s="81"/>
      <c r="IH117" s="81"/>
      <c r="II117" s="81"/>
      <c r="IJ117" s="81"/>
      <c r="IK117" s="81"/>
      <c r="IL117" s="81"/>
      <c r="IM117" s="81"/>
      <c r="IN117" s="81"/>
      <c r="IO117" s="81"/>
      <c r="IP117" s="81"/>
      <c r="IQ117" s="81"/>
      <c r="IR117" s="81"/>
      <c r="IS117" s="81"/>
      <c r="IT117" s="81"/>
      <c r="IU117" s="81"/>
      <c r="IV117" s="81"/>
    </row>
    <row r="118" spans="1:256" ht="14.25">
      <c r="A118" s="98"/>
      <c r="HQ118" s="81"/>
      <c r="HR118" s="81"/>
      <c r="HS118" s="81"/>
      <c r="HT118" s="81"/>
      <c r="HU118" s="81"/>
      <c r="HV118" s="81"/>
      <c r="HW118" s="81"/>
      <c r="HX118" s="81"/>
      <c r="HY118" s="81"/>
      <c r="HZ118" s="81"/>
      <c r="IA118" s="81"/>
      <c r="IB118" s="81"/>
      <c r="IC118" s="81"/>
      <c r="ID118" s="81"/>
      <c r="IE118" s="81"/>
      <c r="IF118" s="81"/>
      <c r="IG118" s="81"/>
      <c r="IH118" s="81"/>
      <c r="II118" s="81"/>
      <c r="IJ118" s="81"/>
      <c r="IK118" s="81"/>
      <c r="IL118" s="81"/>
      <c r="IM118" s="81"/>
      <c r="IN118" s="81"/>
      <c r="IO118" s="81"/>
      <c r="IP118" s="81"/>
      <c r="IQ118" s="81"/>
      <c r="IR118" s="81"/>
      <c r="IS118" s="81"/>
      <c r="IT118" s="81"/>
      <c r="IU118" s="81"/>
      <c r="IV118" s="81"/>
    </row>
    <row r="119" spans="1:256" ht="14.25">
      <c r="A119" s="98"/>
      <c r="HQ119" s="81"/>
      <c r="HR119" s="81"/>
      <c r="HS119" s="81"/>
      <c r="HT119" s="81"/>
      <c r="HU119" s="81"/>
      <c r="HV119" s="81"/>
      <c r="HW119" s="81"/>
      <c r="HX119" s="81"/>
      <c r="HY119" s="81"/>
      <c r="HZ119" s="81"/>
      <c r="IA119" s="81"/>
      <c r="IB119" s="81"/>
      <c r="IC119" s="81"/>
      <c r="ID119" s="81"/>
      <c r="IE119" s="81"/>
      <c r="IF119" s="81"/>
      <c r="IG119" s="81"/>
      <c r="IH119" s="81"/>
      <c r="II119" s="81"/>
      <c r="IJ119" s="81"/>
      <c r="IK119" s="81"/>
      <c r="IL119" s="81"/>
      <c r="IM119" s="81"/>
      <c r="IN119" s="81"/>
      <c r="IO119" s="81"/>
      <c r="IP119" s="81"/>
      <c r="IQ119" s="81"/>
      <c r="IR119" s="81"/>
      <c r="IS119" s="81"/>
      <c r="IT119" s="81"/>
      <c r="IU119" s="81"/>
      <c r="IV119" s="81"/>
    </row>
    <row r="120" spans="1:256" ht="14.25">
      <c r="A120" s="98"/>
      <c r="HQ120" s="81"/>
      <c r="HR120" s="81"/>
      <c r="HS120" s="81"/>
      <c r="HT120" s="81"/>
      <c r="HU120" s="81"/>
      <c r="HV120" s="81"/>
      <c r="HW120" s="81"/>
      <c r="HX120" s="81"/>
      <c r="HY120" s="81"/>
      <c r="HZ120" s="81"/>
      <c r="IA120" s="81"/>
      <c r="IB120" s="81"/>
      <c r="IC120" s="81"/>
      <c r="ID120" s="81"/>
      <c r="IE120" s="81"/>
      <c r="IF120" s="81"/>
      <c r="IG120" s="81"/>
      <c r="IH120" s="81"/>
      <c r="II120" s="81"/>
      <c r="IJ120" s="81"/>
      <c r="IK120" s="81"/>
      <c r="IL120" s="81"/>
      <c r="IM120" s="81"/>
      <c r="IN120" s="81"/>
      <c r="IO120" s="81"/>
      <c r="IP120" s="81"/>
      <c r="IQ120" s="81"/>
      <c r="IR120" s="81"/>
      <c r="IS120" s="81"/>
      <c r="IT120" s="81"/>
      <c r="IU120" s="81"/>
      <c r="IV120" s="81"/>
    </row>
    <row r="121" spans="1:256" ht="14.25">
      <c r="A121" s="98"/>
      <c r="HQ121" s="81"/>
      <c r="HR121" s="81"/>
      <c r="HS121" s="81"/>
      <c r="HT121" s="81"/>
      <c r="HU121" s="81"/>
      <c r="HV121" s="81"/>
      <c r="HW121" s="81"/>
      <c r="HX121" s="81"/>
      <c r="HY121" s="81"/>
      <c r="HZ121" s="81"/>
      <c r="IA121" s="81"/>
      <c r="IB121" s="81"/>
      <c r="IC121" s="81"/>
      <c r="ID121" s="81"/>
      <c r="IE121" s="81"/>
      <c r="IF121" s="81"/>
      <c r="IG121" s="81"/>
      <c r="IH121" s="81"/>
      <c r="II121" s="81"/>
      <c r="IJ121" s="81"/>
      <c r="IK121" s="81"/>
      <c r="IL121" s="81"/>
      <c r="IM121" s="81"/>
      <c r="IN121" s="81"/>
      <c r="IO121" s="81"/>
      <c r="IP121" s="81"/>
      <c r="IQ121" s="81"/>
      <c r="IR121" s="81"/>
      <c r="IS121" s="81"/>
      <c r="IT121" s="81"/>
      <c r="IU121" s="81"/>
      <c r="IV121" s="81"/>
    </row>
    <row r="122" spans="1:256" ht="14.25">
      <c r="A122" s="98"/>
      <c r="HQ122" s="81"/>
      <c r="HR122" s="81"/>
      <c r="HS122" s="81"/>
      <c r="HT122" s="81"/>
      <c r="HU122" s="81"/>
      <c r="HV122" s="81"/>
      <c r="HW122" s="81"/>
      <c r="HX122" s="81"/>
      <c r="HY122" s="81"/>
      <c r="HZ122" s="81"/>
      <c r="IA122" s="81"/>
      <c r="IB122" s="81"/>
      <c r="IC122" s="81"/>
      <c r="ID122" s="81"/>
      <c r="IE122" s="81"/>
      <c r="IF122" s="81"/>
      <c r="IG122" s="81"/>
      <c r="IH122" s="81"/>
      <c r="II122" s="81"/>
      <c r="IJ122" s="81"/>
      <c r="IK122" s="81"/>
      <c r="IL122" s="81"/>
      <c r="IM122" s="81"/>
      <c r="IN122" s="81"/>
      <c r="IO122" s="81"/>
      <c r="IP122" s="81"/>
      <c r="IQ122" s="81"/>
      <c r="IR122" s="81"/>
      <c r="IS122" s="81"/>
      <c r="IT122" s="81"/>
      <c r="IU122" s="81"/>
      <c r="IV122" s="81"/>
    </row>
    <row r="123" spans="1:256" ht="14.25">
      <c r="A123" s="98"/>
      <c r="HQ123" s="81"/>
      <c r="HR123" s="81"/>
      <c r="HS123" s="81"/>
      <c r="HT123" s="81"/>
      <c r="HU123" s="81"/>
      <c r="HV123" s="81"/>
      <c r="HW123" s="81"/>
      <c r="HX123" s="81"/>
      <c r="HY123" s="81"/>
      <c r="HZ123" s="81"/>
      <c r="IA123" s="81"/>
      <c r="IB123" s="81"/>
      <c r="IC123" s="81"/>
      <c r="ID123" s="81"/>
      <c r="IE123" s="81"/>
      <c r="IF123" s="81"/>
      <c r="IG123" s="81"/>
      <c r="IH123" s="81"/>
      <c r="II123" s="81"/>
      <c r="IJ123" s="81"/>
      <c r="IK123" s="81"/>
      <c r="IL123" s="81"/>
      <c r="IM123" s="81"/>
      <c r="IN123" s="81"/>
      <c r="IO123" s="81"/>
      <c r="IP123" s="81"/>
      <c r="IQ123" s="81"/>
      <c r="IR123" s="81"/>
      <c r="IS123" s="81"/>
      <c r="IT123" s="81"/>
      <c r="IU123" s="81"/>
      <c r="IV123" s="81"/>
    </row>
    <row r="124" spans="1:256" ht="14.25">
      <c r="A124" s="98"/>
      <c r="HQ124" s="81"/>
      <c r="HR124" s="81"/>
      <c r="HS124" s="81"/>
      <c r="HT124" s="81"/>
      <c r="HU124" s="81"/>
      <c r="HV124" s="81"/>
      <c r="HW124" s="81"/>
      <c r="HX124" s="81"/>
      <c r="HY124" s="81"/>
      <c r="HZ124" s="81"/>
      <c r="IA124" s="81"/>
      <c r="IB124" s="81"/>
      <c r="IC124" s="81"/>
      <c r="ID124" s="81"/>
      <c r="IE124" s="81"/>
      <c r="IF124" s="81"/>
      <c r="IG124" s="81"/>
      <c r="IH124" s="81"/>
      <c r="II124" s="81"/>
      <c r="IJ124" s="81"/>
      <c r="IK124" s="81"/>
      <c r="IL124" s="81"/>
      <c r="IM124" s="81"/>
      <c r="IN124" s="81"/>
      <c r="IO124" s="81"/>
      <c r="IP124" s="81"/>
      <c r="IQ124" s="81"/>
      <c r="IR124" s="81"/>
      <c r="IS124" s="81"/>
      <c r="IT124" s="81"/>
      <c r="IU124" s="81"/>
      <c r="IV124" s="81"/>
    </row>
    <row r="125" spans="1:256" ht="14.25">
      <c r="A125" s="98"/>
      <c r="HQ125" s="81"/>
      <c r="HR125" s="81"/>
      <c r="HS125" s="81"/>
      <c r="HT125" s="81"/>
      <c r="HU125" s="81"/>
      <c r="HV125" s="81"/>
      <c r="HW125" s="81"/>
      <c r="HX125" s="81"/>
      <c r="HY125" s="81"/>
      <c r="HZ125" s="81"/>
      <c r="IA125" s="81"/>
      <c r="IB125" s="81"/>
      <c r="IC125" s="81"/>
      <c r="ID125" s="81"/>
      <c r="IE125" s="81"/>
      <c r="IF125" s="81"/>
      <c r="IG125" s="81"/>
      <c r="IH125" s="81"/>
      <c r="II125" s="81"/>
      <c r="IJ125" s="81"/>
      <c r="IK125" s="81"/>
      <c r="IL125" s="81"/>
      <c r="IM125" s="81"/>
      <c r="IN125" s="81"/>
      <c r="IO125" s="81"/>
      <c r="IP125" s="81"/>
      <c r="IQ125" s="81"/>
      <c r="IR125" s="81"/>
      <c r="IS125" s="81"/>
      <c r="IT125" s="81"/>
      <c r="IU125" s="81"/>
      <c r="IV125" s="81"/>
    </row>
    <row r="126" spans="1:256" ht="14.25">
      <c r="A126" s="98"/>
      <c r="HQ126" s="81"/>
      <c r="HR126" s="81"/>
      <c r="HS126" s="81"/>
      <c r="HT126" s="81"/>
      <c r="HU126" s="81"/>
      <c r="HV126" s="81"/>
      <c r="HW126" s="81"/>
      <c r="HX126" s="81"/>
      <c r="HY126" s="81"/>
      <c r="HZ126" s="81"/>
      <c r="IA126" s="81"/>
      <c r="IB126" s="81"/>
      <c r="IC126" s="81"/>
      <c r="ID126" s="81"/>
      <c r="IE126" s="81"/>
      <c r="IF126" s="81"/>
      <c r="IG126" s="81"/>
      <c r="IH126" s="81"/>
      <c r="II126" s="81"/>
      <c r="IJ126" s="81"/>
      <c r="IK126" s="81"/>
      <c r="IL126" s="81"/>
      <c r="IM126" s="81"/>
      <c r="IN126" s="81"/>
      <c r="IO126" s="81"/>
      <c r="IP126" s="81"/>
      <c r="IQ126" s="81"/>
      <c r="IR126" s="81"/>
      <c r="IS126" s="81"/>
      <c r="IT126" s="81"/>
      <c r="IU126" s="81"/>
      <c r="IV126" s="81"/>
    </row>
    <row r="127" spans="1:256" ht="14.25">
      <c r="A127" s="98"/>
      <c r="HQ127" s="81"/>
      <c r="HR127" s="81"/>
      <c r="HS127" s="81"/>
      <c r="HT127" s="81"/>
      <c r="HU127" s="81"/>
      <c r="HV127" s="81"/>
      <c r="HW127" s="81"/>
      <c r="HX127" s="81"/>
      <c r="HY127" s="81"/>
      <c r="HZ127" s="81"/>
      <c r="IA127" s="81"/>
      <c r="IB127" s="81"/>
      <c r="IC127" s="81"/>
      <c r="ID127" s="81"/>
      <c r="IE127" s="81"/>
      <c r="IF127" s="81"/>
      <c r="IG127" s="81"/>
      <c r="IH127" s="81"/>
      <c r="II127" s="81"/>
      <c r="IJ127" s="81"/>
      <c r="IK127" s="81"/>
      <c r="IL127" s="81"/>
      <c r="IM127" s="81"/>
      <c r="IN127" s="81"/>
      <c r="IO127" s="81"/>
      <c r="IP127" s="81"/>
      <c r="IQ127" s="81"/>
      <c r="IR127" s="81"/>
      <c r="IS127" s="81"/>
      <c r="IT127" s="81"/>
      <c r="IU127" s="81"/>
      <c r="IV127" s="81"/>
    </row>
    <row r="128" spans="1:256" ht="14.25">
      <c r="A128" s="98"/>
      <c r="HQ128" s="81"/>
      <c r="HR128" s="81"/>
      <c r="HS128" s="81"/>
      <c r="HT128" s="81"/>
      <c r="HU128" s="81"/>
      <c r="HV128" s="81"/>
      <c r="HW128" s="81"/>
      <c r="HX128" s="81"/>
      <c r="HY128" s="81"/>
      <c r="HZ128" s="81"/>
      <c r="IA128" s="81"/>
      <c r="IB128" s="81"/>
      <c r="IC128" s="81"/>
      <c r="ID128" s="81"/>
      <c r="IE128" s="81"/>
      <c r="IF128" s="81"/>
      <c r="IG128" s="81"/>
      <c r="IH128" s="81"/>
      <c r="II128" s="81"/>
      <c r="IJ128" s="81"/>
      <c r="IK128" s="81"/>
      <c r="IL128" s="81"/>
      <c r="IM128" s="81"/>
      <c r="IN128" s="81"/>
      <c r="IO128" s="81"/>
      <c r="IP128" s="81"/>
      <c r="IQ128" s="81"/>
      <c r="IR128" s="81"/>
      <c r="IS128" s="81"/>
      <c r="IT128" s="81"/>
      <c r="IU128" s="81"/>
      <c r="IV128" s="81"/>
    </row>
    <row r="129" spans="1:256" ht="14.25">
      <c r="A129" s="98"/>
      <c r="HQ129" s="81"/>
      <c r="HR129" s="81"/>
      <c r="HS129" s="81"/>
      <c r="HT129" s="81"/>
      <c r="HU129" s="81"/>
      <c r="HV129" s="81"/>
      <c r="HW129" s="81"/>
      <c r="HX129" s="81"/>
      <c r="HY129" s="81"/>
      <c r="HZ129" s="81"/>
      <c r="IA129" s="81"/>
      <c r="IB129" s="81"/>
      <c r="IC129" s="81"/>
      <c r="ID129" s="81"/>
      <c r="IE129" s="81"/>
      <c r="IF129" s="81"/>
      <c r="IG129" s="81"/>
      <c r="IH129" s="81"/>
      <c r="II129" s="81"/>
      <c r="IJ129" s="81"/>
      <c r="IK129" s="81"/>
      <c r="IL129" s="81"/>
      <c r="IM129" s="81"/>
      <c r="IN129" s="81"/>
      <c r="IO129" s="81"/>
      <c r="IP129" s="81"/>
      <c r="IQ129" s="81"/>
      <c r="IR129" s="81"/>
      <c r="IS129" s="81"/>
      <c r="IT129" s="81"/>
      <c r="IU129" s="81"/>
      <c r="IV129" s="81"/>
    </row>
    <row r="130" spans="1:256" ht="14.25">
      <c r="A130" s="98"/>
      <c r="HQ130" s="81"/>
      <c r="HR130" s="81"/>
      <c r="HS130" s="81"/>
      <c r="HT130" s="81"/>
      <c r="HU130" s="81"/>
      <c r="HV130" s="81"/>
      <c r="HW130" s="81"/>
      <c r="HX130" s="81"/>
      <c r="HY130" s="81"/>
      <c r="HZ130" s="81"/>
      <c r="IA130" s="81"/>
      <c r="IB130" s="81"/>
      <c r="IC130" s="81"/>
      <c r="ID130" s="81"/>
      <c r="IE130" s="81"/>
      <c r="IF130" s="81"/>
      <c r="IG130" s="81"/>
      <c r="IH130" s="81"/>
      <c r="II130" s="81"/>
      <c r="IJ130" s="81"/>
      <c r="IK130" s="81"/>
      <c r="IL130" s="81"/>
      <c r="IM130" s="81"/>
      <c r="IN130" s="81"/>
      <c r="IO130" s="81"/>
      <c r="IP130" s="81"/>
      <c r="IQ130" s="81"/>
      <c r="IR130" s="81"/>
      <c r="IS130" s="81"/>
      <c r="IT130" s="81"/>
      <c r="IU130" s="81"/>
      <c r="IV130" s="81"/>
    </row>
    <row r="131" spans="1:256" ht="14.25">
      <c r="A131" s="98"/>
      <c r="HQ131" s="81"/>
      <c r="HR131" s="81"/>
      <c r="HS131" s="81"/>
      <c r="HT131" s="81"/>
      <c r="HU131" s="81"/>
      <c r="HV131" s="81"/>
      <c r="HW131" s="81"/>
      <c r="HX131" s="81"/>
      <c r="HY131" s="81"/>
      <c r="HZ131" s="81"/>
      <c r="IA131" s="81"/>
      <c r="IB131" s="81"/>
      <c r="IC131" s="81"/>
      <c r="ID131" s="81"/>
      <c r="IE131" s="81"/>
      <c r="IF131" s="81"/>
      <c r="IG131" s="81"/>
      <c r="IH131" s="81"/>
      <c r="II131" s="81"/>
      <c r="IJ131" s="81"/>
      <c r="IK131" s="81"/>
      <c r="IL131" s="81"/>
      <c r="IM131" s="81"/>
      <c r="IN131" s="81"/>
      <c r="IO131" s="81"/>
      <c r="IP131" s="81"/>
      <c r="IQ131" s="81"/>
      <c r="IR131" s="81"/>
      <c r="IS131" s="81"/>
      <c r="IT131" s="81"/>
      <c r="IU131" s="81"/>
      <c r="IV131" s="81"/>
    </row>
    <row r="132" spans="1:256" ht="14.25">
      <c r="A132" s="98"/>
      <c r="HQ132" s="81"/>
      <c r="HR132" s="81"/>
      <c r="HS132" s="81"/>
      <c r="HT132" s="81"/>
      <c r="HU132" s="81"/>
      <c r="HV132" s="81"/>
      <c r="HW132" s="81"/>
      <c r="HX132" s="81"/>
      <c r="HY132" s="81"/>
      <c r="HZ132" s="81"/>
      <c r="IA132" s="81"/>
      <c r="IB132" s="81"/>
      <c r="IC132" s="81"/>
      <c r="ID132" s="81"/>
      <c r="IE132" s="81"/>
      <c r="IF132" s="81"/>
      <c r="IG132" s="81"/>
      <c r="IH132" s="81"/>
      <c r="II132" s="81"/>
      <c r="IJ132" s="81"/>
      <c r="IK132" s="81"/>
      <c r="IL132" s="81"/>
      <c r="IM132" s="81"/>
      <c r="IN132" s="81"/>
      <c r="IO132" s="81"/>
      <c r="IP132" s="81"/>
      <c r="IQ132" s="81"/>
      <c r="IR132" s="81"/>
      <c r="IS132" s="81"/>
      <c r="IT132" s="81"/>
      <c r="IU132" s="81"/>
      <c r="IV132" s="81"/>
    </row>
    <row r="133" spans="1:256" ht="14.25">
      <c r="A133" s="98"/>
      <c r="HQ133" s="81"/>
      <c r="HR133" s="81"/>
      <c r="HS133" s="81"/>
      <c r="HT133" s="81"/>
      <c r="HU133" s="81"/>
      <c r="HV133" s="81"/>
      <c r="HW133" s="81"/>
      <c r="HX133" s="81"/>
      <c r="HY133" s="81"/>
      <c r="HZ133" s="81"/>
      <c r="IA133" s="81"/>
      <c r="IB133" s="81"/>
      <c r="IC133" s="81"/>
      <c r="ID133" s="81"/>
      <c r="IE133" s="81"/>
      <c r="IF133" s="81"/>
      <c r="IG133" s="81"/>
      <c r="IH133" s="81"/>
      <c r="II133" s="81"/>
      <c r="IJ133" s="81"/>
      <c r="IK133" s="81"/>
      <c r="IL133" s="81"/>
      <c r="IM133" s="81"/>
      <c r="IN133" s="81"/>
      <c r="IO133" s="81"/>
      <c r="IP133" s="81"/>
      <c r="IQ133" s="81"/>
      <c r="IR133" s="81"/>
      <c r="IS133" s="81"/>
      <c r="IT133" s="81"/>
      <c r="IU133" s="81"/>
      <c r="IV133" s="81"/>
    </row>
    <row r="134" spans="1:256" ht="14.25">
      <c r="A134" s="98"/>
      <c r="HQ134" s="81"/>
      <c r="HR134" s="81"/>
      <c r="HS134" s="81"/>
      <c r="HT134" s="81"/>
      <c r="HU134" s="81"/>
      <c r="HV134" s="81"/>
      <c r="HW134" s="81"/>
      <c r="HX134" s="81"/>
      <c r="HY134" s="81"/>
      <c r="HZ134" s="81"/>
      <c r="IA134" s="81"/>
      <c r="IB134" s="81"/>
      <c r="IC134" s="81"/>
      <c r="ID134" s="81"/>
      <c r="IE134" s="81"/>
      <c r="IF134" s="81"/>
      <c r="IG134" s="81"/>
      <c r="IH134" s="81"/>
      <c r="II134" s="81"/>
      <c r="IJ134" s="81"/>
      <c r="IK134" s="81"/>
      <c r="IL134" s="81"/>
      <c r="IM134" s="81"/>
      <c r="IN134" s="81"/>
      <c r="IO134" s="81"/>
      <c r="IP134" s="81"/>
      <c r="IQ134" s="81"/>
      <c r="IR134" s="81"/>
      <c r="IS134" s="81"/>
      <c r="IT134" s="81"/>
      <c r="IU134" s="81"/>
      <c r="IV134" s="81"/>
    </row>
    <row r="135" spans="1:256" ht="14.25">
      <c r="A135" s="98"/>
      <c r="HQ135" s="81"/>
      <c r="HR135" s="81"/>
      <c r="HS135" s="81"/>
      <c r="HT135" s="81"/>
      <c r="HU135" s="81"/>
      <c r="HV135" s="81"/>
      <c r="HW135" s="81"/>
      <c r="HX135" s="81"/>
      <c r="HY135" s="81"/>
      <c r="HZ135" s="81"/>
      <c r="IA135" s="81"/>
      <c r="IB135" s="81"/>
      <c r="IC135" s="81"/>
      <c r="ID135" s="81"/>
      <c r="IE135" s="81"/>
      <c r="IF135" s="81"/>
      <c r="IG135" s="81"/>
      <c r="IH135" s="81"/>
      <c r="II135" s="81"/>
      <c r="IJ135" s="81"/>
      <c r="IK135" s="81"/>
      <c r="IL135" s="81"/>
      <c r="IM135" s="81"/>
      <c r="IN135" s="81"/>
      <c r="IO135" s="81"/>
      <c r="IP135" s="81"/>
      <c r="IQ135" s="81"/>
      <c r="IR135" s="81"/>
      <c r="IS135" s="81"/>
      <c r="IT135" s="81"/>
      <c r="IU135" s="81"/>
      <c r="IV135" s="81"/>
    </row>
    <row r="136" spans="1:256" ht="14.25">
      <c r="A136" s="98"/>
      <c r="HQ136" s="81"/>
      <c r="HR136" s="81"/>
      <c r="HS136" s="81"/>
      <c r="HT136" s="81"/>
      <c r="HU136" s="81"/>
      <c r="HV136" s="81"/>
      <c r="HW136" s="81"/>
      <c r="HX136" s="81"/>
      <c r="HY136" s="81"/>
      <c r="HZ136" s="81"/>
      <c r="IA136" s="81"/>
      <c r="IB136" s="81"/>
      <c r="IC136" s="81"/>
      <c r="ID136" s="81"/>
      <c r="IE136" s="81"/>
      <c r="IF136" s="81"/>
      <c r="IG136" s="81"/>
      <c r="IH136" s="81"/>
      <c r="II136" s="81"/>
      <c r="IJ136" s="81"/>
      <c r="IK136" s="81"/>
      <c r="IL136" s="81"/>
      <c r="IM136" s="81"/>
      <c r="IN136" s="81"/>
      <c r="IO136" s="81"/>
      <c r="IP136" s="81"/>
      <c r="IQ136" s="81"/>
      <c r="IR136" s="81"/>
      <c r="IS136" s="81"/>
      <c r="IT136" s="81"/>
      <c r="IU136" s="81"/>
      <c r="IV136" s="81"/>
    </row>
    <row r="137" spans="1:256" ht="14.25">
      <c r="A137" s="98"/>
      <c r="HQ137" s="81"/>
      <c r="HR137" s="81"/>
      <c r="HS137" s="81"/>
      <c r="HT137" s="81"/>
      <c r="HU137" s="81"/>
      <c r="HV137" s="81"/>
      <c r="HW137" s="81"/>
      <c r="HX137" s="81"/>
      <c r="HY137" s="81"/>
      <c r="HZ137" s="81"/>
      <c r="IA137" s="81"/>
      <c r="IB137" s="81"/>
      <c r="IC137" s="81"/>
      <c r="ID137" s="81"/>
      <c r="IE137" s="81"/>
      <c r="IF137" s="81"/>
      <c r="IG137" s="81"/>
      <c r="IH137" s="81"/>
      <c r="II137" s="81"/>
      <c r="IJ137" s="81"/>
      <c r="IK137" s="81"/>
      <c r="IL137" s="81"/>
      <c r="IM137" s="81"/>
      <c r="IN137" s="81"/>
      <c r="IO137" s="81"/>
      <c r="IP137" s="81"/>
      <c r="IQ137" s="81"/>
      <c r="IR137" s="81"/>
      <c r="IS137" s="81"/>
      <c r="IT137" s="81"/>
      <c r="IU137" s="81"/>
      <c r="IV137" s="81"/>
    </row>
    <row r="138" spans="1:256" ht="14.25">
      <c r="A138" s="98"/>
      <c r="HQ138" s="81"/>
      <c r="HR138" s="81"/>
      <c r="HS138" s="81"/>
      <c r="HT138" s="81"/>
      <c r="HU138" s="81"/>
      <c r="HV138" s="81"/>
      <c r="HW138" s="81"/>
      <c r="HX138" s="81"/>
      <c r="HY138" s="81"/>
      <c r="HZ138" s="81"/>
      <c r="IA138" s="81"/>
      <c r="IB138" s="81"/>
      <c r="IC138" s="81"/>
      <c r="ID138" s="81"/>
      <c r="IE138" s="81"/>
      <c r="IF138" s="81"/>
      <c r="IG138" s="81"/>
      <c r="IH138" s="81"/>
      <c r="II138" s="81"/>
      <c r="IJ138" s="81"/>
      <c r="IK138" s="81"/>
      <c r="IL138" s="81"/>
      <c r="IM138" s="81"/>
      <c r="IN138" s="81"/>
      <c r="IO138" s="81"/>
      <c r="IP138" s="81"/>
      <c r="IQ138" s="81"/>
      <c r="IR138" s="81"/>
      <c r="IS138" s="81"/>
      <c r="IT138" s="81"/>
      <c r="IU138" s="81"/>
      <c r="IV138" s="81"/>
    </row>
    <row r="139" spans="1:256" ht="14.25">
      <c r="A139" s="98"/>
      <c r="HQ139" s="81"/>
      <c r="HR139" s="81"/>
      <c r="HS139" s="81"/>
      <c r="HT139" s="81"/>
      <c r="HU139" s="81"/>
      <c r="HV139" s="81"/>
      <c r="HW139" s="81"/>
      <c r="HX139" s="81"/>
      <c r="HY139" s="81"/>
      <c r="HZ139" s="81"/>
      <c r="IA139" s="81"/>
      <c r="IB139" s="81"/>
      <c r="IC139" s="81"/>
      <c r="ID139" s="81"/>
      <c r="IE139" s="81"/>
      <c r="IF139" s="81"/>
      <c r="IG139" s="81"/>
      <c r="IH139" s="81"/>
      <c r="II139" s="81"/>
      <c r="IJ139" s="81"/>
      <c r="IK139" s="81"/>
      <c r="IL139" s="81"/>
      <c r="IM139" s="81"/>
      <c r="IN139" s="81"/>
      <c r="IO139" s="81"/>
      <c r="IP139" s="81"/>
      <c r="IQ139" s="81"/>
      <c r="IR139" s="81"/>
      <c r="IS139" s="81"/>
      <c r="IT139" s="81"/>
      <c r="IU139" s="81"/>
      <c r="IV139" s="81"/>
    </row>
    <row r="140" spans="1:256" ht="14.25">
      <c r="A140" s="98"/>
      <c r="HQ140" s="81"/>
      <c r="HR140" s="81"/>
      <c r="HS140" s="81"/>
      <c r="HT140" s="81"/>
      <c r="HU140" s="81"/>
      <c r="HV140" s="81"/>
      <c r="HW140" s="81"/>
      <c r="HX140" s="81"/>
      <c r="HY140" s="81"/>
      <c r="HZ140" s="81"/>
      <c r="IA140" s="81"/>
      <c r="IB140" s="81"/>
      <c r="IC140" s="81"/>
      <c r="ID140" s="81"/>
      <c r="IE140" s="81"/>
      <c r="IF140" s="81"/>
      <c r="IG140" s="81"/>
      <c r="IH140" s="81"/>
      <c r="II140" s="81"/>
      <c r="IJ140" s="81"/>
      <c r="IK140" s="81"/>
      <c r="IL140" s="81"/>
      <c r="IM140" s="81"/>
      <c r="IN140" s="81"/>
      <c r="IO140" s="81"/>
      <c r="IP140" s="81"/>
      <c r="IQ140" s="81"/>
      <c r="IR140" s="81"/>
      <c r="IS140" s="81"/>
      <c r="IT140" s="81"/>
      <c r="IU140" s="81"/>
      <c r="IV140" s="81"/>
    </row>
    <row r="141" spans="1:256" ht="14.25">
      <c r="A141" s="98"/>
      <c r="HQ141" s="81"/>
      <c r="HR141" s="81"/>
      <c r="HS141" s="81"/>
      <c r="HT141" s="81"/>
      <c r="HU141" s="81"/>
      <c r="HV141" s="81"/>
      <c r="HW141" s="81"/>
      <c r="HX141" s="81"/>
      <c r="HY141" s="81"/>
      <c r="HZ141" s="81"/>
      <c r="IA141" s="81"/>
      <c r="IB141" s="81"/>
      <c r="IC141" s="81"/>
      <c r="ID141" s="81"/>
      <c r="IE141" s="81"/>
      <c r="IF141" s="81"/>
      <c r="IG141" s="81"/>
      <c r="IH141" s="81"/>
      <c r="II141" s="81"/>
      <c r="IJ141" s="81"/>
      <c r="IK141" s="81"/>
      <c r="IL141" s="81"/>
      <c r="IM141" s="81"/>
      <c r="IN141" s="81"/>
      <c r="IO141" s="81"/>
      <c r="IP141" s="81"/>
      <c r="IQ141" s="81"/>
      <c r="IR141" s="81"/>
      <c r="IS141" s="81"/>
      <c r="IT141" s="81"/>
      <c r="IU141" s="81"/>
      <c r="IV141" s="81"/>
    </row>
    <row r="142" spans="1:256" ht="14.25">
      <c r="A142" s="98"/>
      <c r="HQ142" s="81"/>
      <c r="HR142" s="81"/>
      <c r="HS142" s="81"/>
      <c r="HT142" s="81"/>
      <c r="HU142" s="81"/>
      <c r="HV142" s="81"/>
      <c r="HW142" s="81"/>
      <c r="HX142" s="81"/>
      <c r="HY142" s="81"/>
      <c r="HZ142" s="81"/>
      <c r="IA142" s="81"/>
      <c r="IB142" s="81"/>
      <c r="IC142" s="81"/>
      <c r="ID142" s="81"/>
      <c r="IE142" s="81"/>
      <c r="IF142" s="81"/>
      <c r="IG142" s="81"/>
      <c r="IH142" s="81"/>
      <c r="II142" s="81"/>
      <c r="IJ142" s="81"/>
      <c r="IK142" s="81"/>
      <c r="IL142" s="81"/>
      <c r="IM142" s="81"/>
      <c r="IN142" s="81"/>
      <c r="IO142" s="81"/>
      <c r="IP142" s="81"/>
      <c r="IQ142" s="81"/>
      <c r="IR142" s="81"/>
      <c r="IS142" s="81"/>
      <c r="IT142" s="81"/>
      <c r="IU142" s="81"/>
      <c r="IV142" s="81"/>
    </row>
    <row r="143" spans="1:256" ht="14.25">
      <c r="A143" s="98"/>
      <c r="HQ143" s="81"/>
      <c r="HR143" s="81"/>
      <c r="HS143" s="81"/>
      <c r="HT143" s="81"/>
      <c r="HU143" s="81"/>
      <c r="HV143" s="81"/>
      <c r="HW143" s="81"/>
      <c r="HX143" s="81"/>
      <c r="HY143" s="81"/>
      <c r="HZ143" s="81"/>
      <c r="IA143" s="81"/>
      <c r="IB143" s="81"/>
      <c r="IC143" s="81"/>
      <c r="ID143" s="81"/>
      <c r="IE143" s="81"/>
      <c r="IF143" s="81"/>
      <c r="IG143" s="81"/>
      <c r="IH143" s="81"/>
      <c r="II143" s="81"/>
      <c r="IJ143" s="81"/>
      <c r="IK143" s="81"/>
      <c r="IL143" s="81"/>
      <c r="IM143" s="81"/>
      <c r="IN143" s="81"/>
      <c r="IO143" s="81"/>
      <c r="IP143" s="81"/>
      <c r="IQ143" s="81"/>
      <c r="IR143" s="81"/>
      <c r="IS143" s="81"/>
      <c r="IT143" s="81"/>
      <c r="IU143" s="81"/>
      <c r="IV143" s="81"/>
    </row>
    <row r="144" spans="1:256" ht="14.25">
      <c r="A144" s="98"/>
      <c r="HQ144" s="81"/>
      <c r="HR144" s="81"/>
      <c r="HS144" s="81"/>
      <c r="HT144" s="81"/>
      <c r="HU144" s="81"/>
      <c r="HV144" s="81"/>
      <c r="HW144" s="81"/>
      <c r="HX144" s="81"/>
      <c r="HY144" s="81"/>
      <c r="HZ144" s="81"/>
      <c r="IA144" s="81"/>
      <c r="IB144" s="81"/>
      <c r="IC144" s="81"/>
      <c r="ID144" s="81"/>
      <c r="IE144" s="81"/>
      <c r="IF144" s="81"/>
      <c r="IG144" s="81"/>
      <c r="IH144" s="81"/>
      <c r="II144" s="81"/>
      <c r="IJ144" s="81"/>
      <c r="IK144" s="81"/>
      <c r="IL144" s="81"/>
      <c r="IM144" s="81"/>
      <c r="IN144" s="81"/>
      <c r="IO144" s="81"/>
      <c r="IP144" s="81"/>
      <c r="IQ144" s="81"/>
      <c r="IR144" s="81"/>
      <c r="IS144" s="81"/>
      <c r="IT144" s="81"/>
      <c r="IU144" s="81"/>
      <c r="IV144" s="81"/>
    </row>
    <row r="145" spans="1:256" ht="14.25">
      <c r="A145" s="98"/>
      <c r="HQ145" s="81"/>
      <c r="HR145" s="81"/>
      <c r="HS145" s="81"/>
      <c r="HT145" s="81"/>
      <c r="HU145" s="81"/>
      <c r="HV145" s="81"/>
      <c r="HW145" s="81"/>
      <c r="HX145" s="81"/>
      <c r="HY145" s="81"/>
      <c r="HZ145" s="81"/>
      <c r="IA145" s="81"/>
      <c r="IB145" s="81"/>
      <c r="IC145" s="81"/>
      <c r="ID145" s="81"/>
      <c r="IE145" s="81"/>
      <c r="IF145" s="81"/>
      <c r="IG145" s="81"/>
      <c r="IH145" s="81"/>
      <c r="II145" s="81"/>
      <c r="IJ145" s="81"/>
      <c r="IK145" s="81"/>
      <c r="IL145" s="81"/>
      <c r="IM145" s="81"/>
      <c r="IN145" s="81"/>
      <c r="IO145" s="81"/>
      <c r="IP145" s="81"/>
      <c r="IQ145" s="81"/>
      <c r="IR145" s="81"/>
      <c r="IS145" s="81"/>
      <c r="IT145" s="81"/>
      <c r="IU145" s="81"/>
      <c r="IV145" s="81"/>
    </row>
    <row r="146" spans="1:256" ht="14.25">
      <c r="A146" s="98"/>
      <c r="HQ146" s="81"/>
      <c r="HR146" s="81"/>
      <c r="HS146" s="81"/>
      <c r="HT146" s="81"/>
      <c r="HU146" s="81"/>
      <c r="HV146" s="81"/>
      <c r="HW146" s="81"/>
      <c r="HX146" s="81"/>
      <c r="HY146" s="81"/>
      <c r="HZ146" s="81"/>
      <c r="IA146" s="81"/>
      <c r="IB146" s="81"/>
      <c r="IC146" s="81"/>
      <c r="ID146" s="81"/>
      <c r="IE146" s="81"/>
      <c r="IF146" s="81"/>
      <c r="IG146" s="81"/>
      <c r="IH146" s="81"/>
      <c r="II146" s="81"/>
      <c r="IJ146" s="81"/>
      <c r="IK146" s="81"/>
      <c r="IL146" s="81"/>
      <c r="IM146" s="81"/>
      <c r="IN146" s="81"/>
      <c r="IO146" s="81"/>
      <c r="IP146" s="81"/>
      <c r="IQ146" s="81"/>
      <c r="IR146" s="81"/>
      <c r="IS146" s="81"/>
      <c r="IT146" s="81"/>
      <c r="IU146" s="81"/>
      <c r="IV146" s="81"/>
    </row>
    <row r="147" spans="1:256" ht="14.25">
      <c r="A147" s="98"/>
      <c r="HQ147" s="81"/>
      <c r="HR147" s="81"/>
      <c r="HS147" s="81"/>
      <c r="HT147" s="81"/>
      <c r="HU147" s="81"/>
      <c r="HV147" s="81"/>
      <c r="HW147" s="81"/>
      <c r="HX147" s="81"/>
      <c r="HY147" s="81"/>
      <c r="HZ147" s="81"/>
      <c r="IA147" s="81"/>
      <c r="IB147" s="81"/>
      <c r="IC147" s="81"/>
      <c r="ID147" s="81"/>
      <c r="IE147" s="81"/>
      <c r="IF147" s="81"/>
      <c r="IG147" s="81"/>
      <c r="IH147" s="81"/>
      <c r="II147" s="81"/>
      <c r="IJ147" s="81"/>
      <c r="IK147" s="81"/>
      <c r="IL147" s="81"/>
      <c r="IM147" s="81"/>
      <c r="IN147" s="81"/>
      <c r="IO147" s="81"/>
      <c r="IP147" s="81"/>
      <c r="IQ147" s="81"/>
      <c r="IR147" s="81"/>
      <c r="IS147" s="81"/>
      <c r="IT147" s="81"/>
      <c r="IU147" s="81"/>
      <c r="IV147" s="81"/>
    </row>
    <row r="148" spans="1:256" ht="14.25">
      <c r="A148" s="98"/>
      <c r="HQ148" s="81"/>
      <c r="HR148" s="81"/>
      <c r="HS148" s="81"/>
      <c r="HT148" s="81"/>
      <c r="HU148" s="81"/>
      <c r="HV148" s="81"/>
      <c r="HW148" s="81"/>
      <c r="HX148" s="81"/>
      <c r="HY148" s="81"/>
      <c r="HZ148" s="81"/>
      <c r="IA148" s="81"/>
      <c r="IB148" s="81"/>
      <c r="IC148" s="81"/>
      <c r="ID148" s="81"/>
      <c r="IE148" s="81"/>
      <c r="IF148" s="81"/>
      <c r="IG148" s="81"/>
      <c r="IH148" s="81"/>
      <c r="II148" s="81"/>
      <c r="IJ148" s="81"/>
      <c r="IK148" s="81"/>
      <c r="IL148" s="81"/>
      <c r="IM148" s="81"/>
      <c r="IN148" s="81"/>
      <c r="IO148" s="81"/>
      <c r="IP148" s="81"/>
      <c r="IQ148" s="81"/>
      <c r="IR148" s="81"/>
      <c r="IS148" s="81"/>
      <c r="IT148" s="81"/>
      <c r="IU148" s="81"/>
      <c r="IV148" s="81"/>
    </row>
    <row r="149" spans="1:256" ht="14.25">
      <c r="A149" s="98"/>
      <c r="HQ149" s="81"/>
      <c r="HR149" s="81"/>
      <c r="HS149" s="81"/>
      <c r="HT149" s="81"/>
      <c r="HU149" s="81"/>
      <c r="HV149" s="81"/>
      <c r="HW149" s="81"/>
      <c r="HX149" s="81"/>
      <c r="HY149" s="81"/>
      <c r="HZ149" s="81"/>
      <c r="IA149" s="81"/>
      <c r="IB149" s="81"/>
      <c r="IC149" s="81"/>
      <c r="ID149" s="81"/>
      <c r="IE149" s="81"/>
      <c r="IF149" s="81"/>
      <c r="IG149" s="81"/>
      <c r="IH149" s="81"/>
      <c r="II149" s="81"/>
      <c r="IJ149" s="81"/>
      <c r="IK149" s="81"/>
      <c r="IL149" s="81"/>
      <c r="IM149" s="81"/>
      <c r="IN149" s="81"/>
      <c r="IO149" s="81"/>
      <c r="IP149" s="81"/>
      <c r="IQ149" s="81"/>
      <c r="IR149" s="81"/>
      <c r="IS149" s="81"/>
      <c r="IT149" s="81"/>
      <c r="IU149" s="81"/>
      <c r="IV149" s="81"/>
    </row>
    <row r="150" spans="1:256" ht="14.25">
      <c r="A150" s="98"/>
      <c r="HQ150" s="81"/>
      <c r="HR150" s="81"/>
      <c r="HS150" s="81"/>
      <c r="HT150" s="81"/>
      <c r="HU150" s="81"/>
      <c r="HV150" s="81"/>
      <c r="HW150" s="81"/>
      <c r="HX150" s="81"/>
      <c r="HY150" s="81"/>
      <c r="HZ150" s="81"/>
      <c r="IA150" s="81"/>
      <c r="IB150" s="81"/>
      <c r="IC150" s="81"/>
      <c r="ID150" s="81"/>
      <c r="IE150" s="81"/>
      <c r="IF150" s="81"/>
      <c r="IG150" s="81"/>
      <c r="IH150" s="81"/>
      <c r="II150" s="81"/>
      <c r="IJ150" s="81"/>
      <c r="IK150" s="81"/>
      <c r="IL150" s="81"/>
      <c r="IM150" s="81"/>
      <c r="IN150" s="81"/>
      <c r="IO150" s="81"/>
      <c r="IP150" s="81"/>
      <c r="IQ150" s="81"/>
      <c r="IR150" s="81"/>
      <c r="IS150" s="81"/>
      <c r="IT150" s="81"/>
      <c r="IU150" s="81"/>
      <c r="IV150" s="81"/>
    </row>
    <row r="151" spans="1:256" ht="14.25">
      <c r="A151" s="98"/>
      <c r="HQ151" s="81"/>
      <c r="HR151" s="81"/>
      <c r="HS151" s="81"/>
      <c r="HT151" s="81"/>
      <c r="HU151" s="81"/>
      <c r="HV151" s="81"/>
      <c r="HW151" s="81"/>
      <c r="HX151" s="81"/>
      <c r="HY151" s="81"/>
      <c r="HZ151" s="81"/>
      <c r="IA151" s="81"/>
      <c r="IB151" s="81"/>
      <c r="IC151" s="81"/>
      <c r="ID151" s="81"/>
      <c r="IE151" s="81"/>
      <c r="IF151" s="81"/>
      <c r="IG151" s="81"/>
      <c r="IH151" s="81"/>
      <c r="II151" s="81"/>
      <c r="IJ151" s="81"/>
      <c r="IK151" s="81"/>
      <c r="IL151" s="81"/>
      <c r="IM151" s="81"/>
      <c r="IN151" s="81"/>
      <c r="IO151" s="81"/>
      <c r="IP151" s="81"/>
      <c r="IQ151" s="81"/>
      <c r="IR151" s="81"/>
      <c r="IS151" s="81"/>
      <c r="IT151" s="81"/>
      <c r="IU151" s="81"/>
      <c r="IV151" s="81"/>
    </row>
    <row r="152" spans="1:256" ht="14.25">
      <c r="A152" s="98"/>
      <c r="HQ152" s="81"/>
      <c r="HR152" s="81"/>
      <c r="HS152" s="81"/>
      <c r="HT152" s="81"/>
      <c r="HU152" s="81"/>
      <c r="HV152" s="81"/>
      <c r="HW152" s="81"/>
      <c r="HX152" s="81"/>
      <c r="HY152" s="81"/>
      <c r="HZ152" s="81"/>
      <c r="IA152" s="81"/>
      <c r="IB152" s="81"/>
      <c r="IC152" s="81"/>
      <c r="ID152" s="81"/>
      <c r="IE152" s="81"/>
      <c r="IF152" s="81"/>
      <c r="IG152" s="81"/>
      <c r="IH152" s="81"/>
      <c r="II152" s="81"/>
      <c r="IJ152" s="81"/>
      <c r="IK152" s="81"/>
      <c r="IL152" s="81"/>
      <c r="IM152" s="81"/>
      <c r="IN152" s="81"/>
      <c r="IO152" s="81"/>
      <c r="IP152" s="81"/>
      <c r="IQ152" s="81"/>
      <c r="IR152" s="81"/>
      <c r="IS152" s="81"/>
      <c r="IT152" s="81"/>
      <c r="IU152" s="81"/>
      <c r="IV152" s="81"/>
    </row>
    <row r="153" spans="1:256" ht="14.25">
      <c r="A153" s="98"/>
      <c r="HQ153" s="81"/>
      <c r="HR153" s="81"/>
      <c r="HS153" s="81"/>
      <c r="HT153" s="81"/>
      <c r="HU153" s="81"/>
      <c r="HV153" s="81"/>
      <c r="HW153" s="81"/>
      <c r="HX153" s="81"/>
      <c r="HY153" s="81"/>
      <c r="HZ153" s="81"/>
      <c r="IA153" s="81"/>
      <c r="IB153" s="81"/>
      <c r="IC153" s="81"/>
      <c r="ID153" s="81"/>
      <c r="IE153" s="81"/>
      <c r="IF153" s="81"/>
      <c r="IG153" s="81"/>
      <c r="IH153" s="81"/>
      <c r="II153" s="81"/>
      <c r="IJ153" s="81"/>
      <c r="IK153" s="81"/>
      <c r="IL153" s="81"/>
      <c r="IM153" s="81"/>
      <c r="IN153" s="81"/>
      <c r="IO153" s="81"/>
      <c r="IP153" s="81"/>
      <c r="IQ153" s="81"/>
      <c r="IR153" s="81"/>
      <c r="IS153" s="81"/>
      <c r="IT153" s="81"/>
      <c r="IU153" s="81"/>
      <c r="IV153" s="81"/>
    </row>
    <row r="154" spans="1:256" ht="14.25">
      <c r="A154" s="98"/>
      <c r="HQ154" s="81"/>
      <c r="HR154" s="81"/>
      <c r="HS154" s="81"/>
      <c r="HT154" s="81"/>
      <c r="HU154" s="81"/>
      <c r="HV154" s="81"/>
      <c r="HW154" s="81"/>
      <c r="HX154" s="81"/>
      <c r="HY154" s="81"/>
      <c r="HZ154" s="81"/>
      <c r="IA154" s="81"/>
      <c r="IB154" s="81"/>
      <c r="IC154" s="81"/>
      <c r="ID154" s="81"/>
      <c r="IE154" s="81"/>
      <c r="IF154" s="81"/>
      <c r="IG154" s="81"/>
      <c r="IH154" s="81"/>
      <c r="II154" s="81"/>
      <c r="IJ154" s="81"/>
      <c r="IK154" s="81"/>
      <c r="IL154" s="81"/>
      <c r="IM154" s="81"/>
      <c r="IN154" s="81"/>
      <c r="IO154" s="81"/>
      <c r="IP154" s="81"/>
      <c r="IQ154" s="81"/>
      <c r="IR154" s="81"/>
      <c r="IS154" s="81"/>
      <c r="IT154" s="81"/>
      <c r="IU154" s="81"/>
      <c r="IV154" s="81"/>
    </row>
    <row r="155" spans="1:256" ht="14.25">
      <c r="A155" s="98"/>
      <c r="HQ155" s="81"/>
      <c r="HR155" s="81"/>
      <c r="HS155" s="81"/>
      <c r="HT155" s="81"/>
      <c r="HU155" s="81"/>
      <c r="HV155" s="81"/>
      <c r="HW155" s="81"/>
      <c r="HX155" s="81"/>
      <c r="HY155" s="81"/>
      <c r="HZ155" s="81"/>
      <c r="IA155" s="81"/>
      <c r="IB155" s="81"/>
      <c r="IC155" s="81"/>
      <c r="ID155" s="81"/>
      <c r="IE155" s="81"/>
      <c r="IF155" s="81"/>
      <c r="IG155" s="81"/>
      <c r="IH155" s="81"/>
      <c r="II155" s="81"/>
      <c r="IJ155" s="81"/>
      <c r="IK155" s="81"/>
      <c r="IL155" s="81"/>
      <c r="IM155" s="81"/>
      <c r="IN155" s="81"/>
      <c r="IO155" s="81"/>
      <c r="IP155" s="81"/>
      <c r="IQ155" s="81"/>
      <c r="IR155" s="81"/>
      <c r="IS155" s="81"/>
      <c r="IT155" s="81"/>
      <c r="IU155" s="81"/>
      <c r="IV155" s="81"/>
    </row>
    <row r="156" spans="1:256" ht="14.25">
      <c r="A156" s="98"/>
      <c r="HQ156" s="81"/>
      <c r="HR156" s="81"/>
      <c r="HS156" s="81"/>
      <c r="HT156" s="81"/>
      <c r="HU156" s="81"/>
      <c r="HV156" s="81"/>
      <c r="HW156" s="81"/>
      <c r="HX156" s="81"/>
      <c r="HY156" s="81"/>
      <c r="HZ156" s="81"/>
      <c r="IA156" s="81"/>
      <c r="IB156" s="81"/>
      <c r="IC156" s="81"/>
      <c r="ID156" s="81"/>
      <c r="IE156" s="81"/>
      <c r="IF156" s="81"/>
      <c r="IG156" s="81"/>
      <c r="IH156" s="81"/>
      <c r="II156" s="81"/>
      <c r="IJ156" s="81"/>
      <c r="IK156" s="81"/>
      <c r="IL156" s="81"/>
      <c r="IM156" s="81"/>
      <c r="IN156" s="81"/>
      <c r="IO156" s="81"/>
      <c r="IP156" s="81"/>
      <c r="IQ156" s="81"/>
      <c r="IR156" s="81"/>
      <c r="IS156" s="81"/>
      <c r="IT156" s="81"/>
      <c r="IU156" s="81"/>
      <c r="IV156" s="81"/>
    </row>
    <row r="157" spans="1:256" ht="14.25">
      <c r="A157" s="98"/>
      <c r="HQ157" s="81"/>
      <c r="HR157" s="81"/>
      <c r="HS157" s="81"/>
      <c r="HT157" s="81"/>
      <c r="HU157" s="81"/>
      <c r="HV157" s="81"/>
      <c r="HW157" s="81"/>
      <c r="HX157" s="81"/>
      <c r="HY157" s="81"/>
      <c r="HZ157" s="81"/>
      <c r="IA157" s="81"/>
      <c r="IB157" s="81"/>
      <c r="IC157" s="81"/>
      <c r="ID157" s="81"/>
      <c r="IE157" s="81"/>
      <c r="IF157" s="81"/>
      <c r="IG157" s="81"/>
      <c r="IH157" s="81"/>
      <c r="II157" s="81"/>
      <c r="IJ157" s="81"/>
      <c r="IK157" s="81"/>
      <c r="IL157" s="81"/>
      <c r="IM157" s="81"/>
      <c r="IN157" s="81"/>
      <c r="IO157" s="81"/>
      <c r="IP157" s="81"/>
      <c r="IQ157" s="81"/>
      <c r="IR157" s="81"/>
      <c r="IS157" s="81"/>
      <c r="IT157" s="81"/>
      <c r="IU157" s="81"/>
      <c r="IV157" s="81"/>
    </row>
    <row r="158" spans="1:256" ht="14.25">
      <c r="A158" s="98"/>
      <c r="HQ158" s="81"/>
      <c r="HR158" s="81"/>
      <c r="HS158" s="81"/>
      <c r="HT158" s="81"/>
      <c r="HU158" s="81"/>
      <c r="HV158" s="81"/>
      <c r="HW158" s="81"/>
      <c r="HX158" s="81"/>
      <c r="HY158" s="81"/>
      <c r="HZ158" s="81"/>
      <c r="IA158" s="81"/>
      <c r="IB158" s="81"/>
      <c r="IC158" s="81"/>
      <c r="ID158" s="81"/>
      <c r="IE158" s="81"/>
      <c r="IF158" s="81"/>
      <c r="IG158" s="81"/>
      <c r="IH158" s="81"/>
      <c r="II158" s="81"/>
      <c r="IJ158" s="81"/>
      <c r="IK158" s="81"/>
      <c r="IL158" s="81"/>
      <c r="IM158" s="81"/>
      <c r="IN158" s="81"/>
      <c r="IO158" s="81"/>
      <c r="IP158" s="81"/>
      <c r="IQ158" s="81"/>
      <c r="IR158" s="81"/>
      <c r="IS158" s="81"/>
      <c r="IT158" s="81"/>
      <c r="IU158" s="81"/>
      <c r="IV158" s="81"/>
    </row>
    <row r="159" spans="1:256" ht="14.25">
      <c r="A159" s="98"/>
      <c r="HQ159" s="81"/>
      <c r="HR159" s="81"/>
      <c r="HS159" s="81"/>
      <c r="HT159" s="81"/>
      <c r="HU159" s="81"/>
      <c r="HV159" s="81"/>
      <c r="HW159" s="81"/>
      <c r="HX159" s="81"/>
      <c r="HY159" s="81"/>
      <c r="HZ159" s="81"/>
      <c r="IA159" s="81"/>
      <c r="IB159" s="81"/>
      <c r="IC159" s="81"/>
      <c r="ID159" s="81"/>
      <c r="IE159" s="81"/>
      <c r="IF159" s="81"/>
      <c r="IG159" s="81"/>
      <c r="IH159" s="81"/>
      <c r="II159" s="81"/>
      <c r="IJ159" s="81"/>
      <c r="IK159" s="81"/>
      <c r="IL159" s="81"/>
      <c r="IM159" s="81"/>
      <c r="IN159" s="81"/>
      <c r="IO159" s="81"/>
      <c r="IP159" s="81"/>
      <c r="IQ159" s="81"/>
      <c r="IR159" s="81"/>
      <c r="IS159" s="81"/>
      <c r="IT159" s="81"/>
      <c r="IU159" s="81"/>
      <c r="IV159" s="81"/>
    </row>
    <row r="160" spans="1:256" ht="14.25">
      <c r="A160" s="98"/>
      <c r="HQ160" s="81"/>
      <c r="HR160" s="81"/>
      <c r="HS160" s="81"/>
      <c r="HT160" s="81"/>
      <c r="HU160" s="81"/>
      <c r="HV160" s="81"/>
      <c r="HW160" s="81"/>
      <c r="HX160" s="81"/>
      <c r="HY160" s="81"/>
      <c r="HZ160" s="81"/>
      <c r="IA160" s="81"/>
      <c r="IB160" s="81"/>
      <c r="IC160" s="81"/>
      <c r="ID160" s="81"/>
      <c r="IE160" s="81"/>
      <c r="IF160" s="81"/>
      <c r="IG160" s="81"/>
      <c r="IH160" s="81"/>
      <c r="II160" s="81"/>
      <c r="IJ160" s="81"/>
      <c r="IK160" s="81"/>
      <c r="IL160" s="81"/>
      <c r="IM160" s="81"/>
      <c r="IN160" s="81"/>
      <c r="IO160" s="81"/>
      <c r="IP160" s="81"/>
      <c r="IQ160" s="81"/>
      <c r="IR160" s="81"/>
      <c r="IS160" s="81"/>
      <c r="IT160" s="81"/>
      <c r="IU160" s="81"/>
      <c r="IV160" s="81"/>
    </row>
    <row r="161" spans="1:256" ht="14.25">
      <c r="A161" s="98"/>
      <c r="HQ161" s="81"/>
      <c r="HR161" s="81"/>
      <c r="HS161" s="81"/>
      <c r="HT161" s="81"/>
      <c r="HU161" s="81"/>
      <c r="HV161" s="81"/>
      <c r="HW161" s="81"/>
      <c r="HX161" s="81"/>
      <c r="HY161" s="81"/>
      <c r="HZ161" s="81"/>
      <c r="IA161" s="81"/>
      <c r="IB161" s="81"/>
      <c r="IC161" s="81"/>
      <c r="ID161" s="81"/>
      <c r="IE161" s="81"/>
      <c r="IF161" s="81"/>
      <c r="IG161" s="81"/>
      <c r="IH161" s="81"/>
      <c r="II161" s="81"/>
      <c r="IJ161" s="81"/>
      <c r="IK161" s="81"/>
      <c r="IL161" s="81"/>
      <c r="IM161" s="81"/>
      <c r="IN161" s="81"/>
      <c r="IO161" s="81"/>
      <c r="IP161" s="81"/>
      <c r="IQ161" s="81"/>
      <c r="IR161" s="81"/>
      <c r="IS161" s="81"/>
      <c r="IT161" s="81"/>
      <c r="IU161" s="81"/>
      <c r="IV161" s="81"/>
    </row>
    <row r="162" spans="1:256" ht="14.25">
      <c r="A162" s="98"/>
      <c r="HQ162" s="81"/>
      <c r="HR162" s="81"/>
      <c r="HS162" s="81"/>
      <c r="HT162" s="81"/>
      <c r="HU162" s="81"/>
      <c r="HV162" s="81"/>
      <c r="HW162" s="81"/>
      <c r="HX162" s="81"/>
      <c r="HY162" s="81"/>
      <c r="HZ162" s="81"/>
      <c r="IA162" s="81"/>
      <c r="IB162" s="81"/>
      <c r="IC162" s="81"/>
      <c r="ID162" s="81"/>
      <c r="IE162" s="81"/>
      <c r="IF162" s="81"/>
      <c r="IG162" s="81"/>
      <c r="IH162" s="81"/>
      <c r="II162" s="81"/>
      <c r="IJ162" s="81"/>
      <c r="IK162" s="81"/>
      <c r="IL162" s="81"/>
      <c r="IM162" s="81"/>
      <c r="IN162" s="81"/>
      <c r="IO162" s="81"/>
      <c r="IP162" s="81"/>
      <c r="IQ162" s="81"/>
      <c r="IR162" s="81"/>
      <c r="IS162" s="81"/>
      <c r="IT162" s="81"/>
      <c r="IU162" s="81"/>
      <c r="IV162" s="81"/>
    </row>
    <row r="163" spans="1:256" ht="14.25">
      <c r="A163" s="98"/>
      <c r="HQ163" s="81"/>
      <c r="HR163" s="81"/>
      <c r="HS163" s="81"/>
      <c r="HT163" s="81"/>
      <c r="HU163" s="81"/>
      <c r="HV163" s="81"/>
      <c r="HW163" s="81"/>
      <c r="HX163" s="81"/>
      <c r="HY163" s="81"/>
      <c r="HZ163" s="81"/>
      <c r="IA163" s="81"/>
      <c r="IB163" s="81"/>
      <c r="IC163" s="81"/>
      <c r="ID163" s="81"/>
      <c r="IE163" s="81"/>
      <c r="IF163" s="81"/>
      <c r="IG163" s="81"/>
      <c r="IH163" s="81"/>
      <c r="II163" s="81"/>
      <c r="IJ163" s="81"/>
      <c r="IK163" s="81"/>
      <c r="IL163" s="81"/>
      <c r="IM163" s="81"/>
      <c r="IN163" s="81"/>
      <c r="IO163" s="81"/>
      <c r="IP163" s="81"/>
      <c r="IQ163" s="81"/>
      <c r="IR163" s="81"/>
      <c r="IS163" s="81"/>
      <c r="IT163" s="81"/>
      <c r="IU163" s="81"/>
      <c r="IV163" s="81"/>
    </row>
    <row r="164" spans="1:256" ht="14.25">
      <c r="A164" s="98"/>
      <c r="HQ164" s="81"/>
      <c r="HR164" s="81"/>
      <c r="HS164" s="81"/>
      <c r="HT164" s="81"/>
      <c r="HU164" s="81"/>
      <c r="HV164" s="81"/>
      <c r="HW164" s="81"/>
      <c r="HX164" s="81"/>
      <c r="HY164" s="81"/>
      <c r="HZ164" s="81"/>
      <c r="IA164" s="81"/>
      <c r="IB164" s="81"/>
      <c r="IC164" s="81"/>
      <c r="ID164" s="81"/>
      <c r="IE164" s="81"/>
      <c r="IF164" s="81"/>
      <c r="IG164" s="81"/>
      <c r="IH164" s="81"/>
      <c r="II164" s="81"/>
      <c r="IJ164" s="81"/>
      <c r="IK164" s="81"/>
      <c r="IL164" s="81"/>
      <c r="IM164" s="81"/>
      <c r="IN164" s="81"/>
      <c r="IO164" s="81"/>
      <c r="IP164" s="81"/>
      <c r="IQ164" s="81"/>
      <c r="IR164" s="81"/>
      <c r="IS164" s="81"/>
      <c r="IT164" s="81"/>
      <c r="IU164" s="81"/>
      <c r="IV164" s="81"/>
    </row>
    <row r="165" spans="1:256" ht="14.25">
      <c r="A165" s="98"/>
      <c r="HQ165" s="81"/>
      <c r="HR165" s="81"/>
      <c r="HS165" s="81"/>
      <c r="HT165" s="81"/>
      <c r="HU165" s="81"/>
      <c r="HV165" s="81"/>
      <c r="HW165" s="81"/>
      <c r="HX165" s="81"/>
      <c r="HY165" s="81"/>
      <c r="HZ165" s="81"/>
      <c r="IA165" s="81"/>
      <c r="IB165" s="81"/>
      <c r="IC165" s="81"/>
      <c r="ID165" s="81"/>
      <c r="IE165" s="81"/>
      <c r="IF165" s="81"/>
      <c r="IG165" s="81"/>
      <c r="IH165" s="81"/>
      <c r="II165" s="81"/>
      <c r="IJ165" s="81"/>
      <c r="IK165" s="81"/>
      <c r="IL165" s="81"/>
      <c r="IM165" s="81"/>
      <c r="IN165" s="81"/>
      <c r="IO165" s="81"/>
      <c r="IP165" s="81"/>
      <c r="IQ165" s="81"/>
      <c r="IR165" s="81"/>
      <c r="IS165" s="81"/>
      <c r="IT165" s="81"/>
      <c r="IU165" s="81"/>
      <c r="IV165" s="81"/>
    </row>
    <row r="166" spans="1:256" ht="14.25">
      <c r="A166" s="98"/>
      <c r="HQ166" s="81"/>
      <c r="HR166" s="81"/>
      <c r="HS166" s="81"/>
      <c r="HT166" s="81"/>
      <c r="HU166" s="81"/>
      <c r="HV166" s="81"/>
      <c r="HW166" s="81"/>
      <c r="HX166" s="81"/>
      <c r="HY166" s="81"/>
      <c r="HZ166" s="81"/>
      <c r="IA166" s="81"/>
      <c r="IB166" s="81"/>
      <c r="IC166" s="81"/>
      <c r="ID166" s="81"/>
      <c r="IE166" s="81"/>
      <c r="IF166" s="81"/>
      <c r="IG166" s="81"/>
      <c r="IH166" s="81"/>
      <c r="II166" s="81"/>
      <c r="IJ166" s="81"/>
      <c r="IK166" s="81"/>
      <c r="IL166" s="81"/>
      <c r="IM166" s="81"/>
      <c r="IN166" s="81"/>
      <c r="IO166" s="81"/>
      <c r="IP166" s="81"/>
      <c r="IQ166" s="81"/>
      <c r="IR166" s="81"/>
      <c r="IS166" s="81"/>
      <c r="IT166" s="81"/>
      <c r="IU166" s="81"/>
      <c r="IV166" s="81"/>
    </row>
    <row r="167" spans="1:256" ht="14.25">
      <c r="A167" s="98"/>
      <c r="HQ167" s="81"/>
      <c r="HR167" s="81"/>
      <c r="HS167" s="81"/>
      <c r="HT167" s="81"/>
      <c r="HU167" s="81"/>
      <c r="HV167" s="81"/>
      <c r="HW167" s="81"/>
      <c r="HX167" s="81"/>
      <c r="HY167" s="81"/>
      <c r="HZ167" s="81"/>
      <c r="IA167" s="81"/>
      <c r="IB167" s="81"/>
      <c r="IC167" s="81"/>
      <c r="ID167" s="81"/>
      <c r="IE167" s="81"/>
      <c r="IF167" s="81"/>
      <c r="IG167" s="81"/>
      <c r="IH167" s="81"/>
      <c r="II167" s="81"/>
      <c r="IJ167" s="81"/>
      <c r="IK167" s="81"/>
      <c r="IL167" s="81"/>
      <c r="IM167" s="81"/>
      <c r="IN167" s="81"/>
      <c r="IO167" s="81"/>
      <c r="IP167" s="81"/>
      <c r="IQ167" s="81"/>
      <c r="IR167" s="81"/>
      <c r="IS167" s="81"/>
      <c r="IT167" s="81"/>
      <c r="IU167" s="81"/>
      <c r="IV167" s="81"/>
    </row>
    <row r="168" spans="1:256" ht="14.25">
      <c r="A168" s="98"/>
      <c r="HQ168" s="81"/>
      <c r="HR168" s="81"/>
      <c r="HS168" s="81"/>
      <c r="HT168" s="81"/>
      <c r="HU168" s="81"/>
      <c r="HV168" s="81"/>
      <c r="HW168" s="81"/>
      <c r="HX168" s="81"/>
      <c r="HY168" s="81"/>
      <c r="HZ168" s="81"/>
      <c r="IA168" s="81"/>
      <c r="IB168" s="81"/>
      <c r="IC168" s="81"/>
      <c r="ID168" s="81"/>
      <c r="IE168" s="81"/>
      <c r="IF168" s="81"/>
      <c r="IG168" s="81"/>
      <c r="IH168" s="81"/>
      <c r="II168" s="81"/>
      <c r="IJ168" s="81"/>
      <c r="IK168" s="81"/>
      <c r="IL168" s="81"/>
      <c r="IM168" s="81"/>
      <c r="IN168" s="81"/>
      <c r="IO168" s="81"/>
      <c r="IP168" s="81"/>
      <c r="IQ168" s="81"/>
      <c r="IR168" s="81"/>
      <c r="IS168" s="81"/>
      <c r="IT168" s="81"/>
      <c r="IU168" s="81"/>
      <c r="IV168" s="81"/>
    </row>
    <row r="169" spans="1:256" ht="14.25">
      <c r="A169" s="98"/>
      <c r="HQ169" s="81"/>
      <c r="HR169" s="81"/>
      <c r="HS169" s="81"/>
      <c r="HT169" s="81"/>
      <c r="HU169" s="81"/>
      <c r="HV169" s="81"/>
      <c r="HW169" s="81"/>
      <c r="HX169" s="81"/>
      <c r="HY169" s="81"/>
      <c r="HZ169" s="81"/>
      <c r="IA169" s="81"/>
      <c r="IB169" s="81"/>
      <c r="IC169" s="81"/>
      <c r="ID169" s="81"/>
      <c r="IE169" s="81"/>
      <c r="IF169" s="81"/>
      <c r="IG169" s="81"/>
      <c r="IH169" s="81"/>
      <c r="II169" s="81"/>
      <c r="IJ169" s="81"/>
      <c r="IK169" s="81"/>
      <c r="IL169" s="81"/>
      <c r="IM169" s="81"/>
      <c r="IN169" s="81"/>
      <c r="IO169" s="81"/>
      <c r="IP169" s="81"/>
      <c r="IQ169" s="81"/>
      <c r="IR169" s="81"/>
      <c r="IS169" s="81"/>
      <c r="IT169" s="81"/>
      <c r="IU169" s="81"/>
      <c r="IV169" s="81"/>
    </row>
    <row r="170" spans="1:256" ht="14.25">
      <c r="A170" s="98"/>
      <c r="HQ170" s="81"/>
      <c r="HR170" s="81"/>
      <c r="HS170" s="81"/>
      <c r="HT170" s="81"/>
      <c r="HU170" s="81"/>
      <c r="HV170" s="81"/>
      <c r="HW170" s="81"/>
      <c r="HX170" s="81"/>
      <c r="HY170" s="81"/>
      <c r="HZ170" s="81"/>
      <c r="IA170" s="81"/>
      <c r="IB170" s="81"/>
      <c r="IC170" s="81"/>
      <c r="ID170" s="81"/>
      <c r="IE170" s="81"/>
      <c r="IF170" s="81"/>
      <c r="IG170" s="81"/>
      <c r="IH170" s="81"/>
      <c r="II170" s="81"/>
      <c r="IJ170" s="81"/>
      <c r="IK170" s="81"/>
      <c r="IL170" s="81"/>
      <c r="IM170" s="81"/>
      <c r="IN170" s="81"/>
      <c r="IO170" s="81"/>
      <c r="IP170" s="81"/>
      <c r="IQ170" s="81"/>
      <c r="IR170" s="81"/>
      <c r="IS170" s="81"/>
      <c r="IT170" s="81"/>
      <c r="IU170" s="81"/>
      <c r="IV170" s="81"/>
    </row>
    <row r="171" spans="1:256" ht="14.25">
      <c r="A171" s="98"/>
      <c r="HQ171" s="81"/>
      <c r="HR171" s="81"/>
      <c r="HS171" s="81"/>
      <c r="HT171" s="81"/>
      <c r="HU171" s="81"/>
      <c r="HV171" s="81"/>
      <c r="HW171" s="81"/>
      <c r="HX171" s="81"/>
      <c r="HY171" s="81"/>
      <c r="HZ171" s="81"/>
      <c r="IA171" s="81"/>
      <c r="IB171" s="81"/>
      <c r="IC171" s="81"/>
      <c r="ID171" s="81"/>
      <c r="IE171" s="81"/>
      <c r="IF171" s="81"/>
      <c r="IG171" s="81"/>
      <c r="IH171" s="81"/>
      <c r="II171" s="81"/>
      <c r="IJ171" s="81"/>
      <c r="IK171" s="81"/>
      <c r="IL171" s="81"/>
      <c r="IM171" s="81"/>
      <c r="IN171" s="81"/>
      <c r="IO171" s="81"/>
      <c r="IP171" s="81"/>
      <c r="IQ171" s="81"/>
      <c r="IR171" s="81"/>
      <c r="IS171" s="81"/>
      <c r="IT171" s="81"/>
      <c r="IU171" s="81"/>
      <c r="IV171" s="81"/>
    </row>
    <row r="172" spans="1:256" ht="14.25">
      <c r="A172" s="98"/>
      <c r="HQ172" s="81"/>
      <c r="HR172" s="81"/>
      <c r="HS172" s="81"/>
      <c r="HT172" s="81"/>
      <c r="HU172" s="81"/>
      <c r="HV172" s="81"/>
      <c r="HW172" s="81"/>
      <c r="HX172" s="81"/>
      <c r="HY172" s="81"/>
      <c r="HZ172" s="81"/>
      <c r="IA172" s="81"/>
      <c r="IB172" s="81"/>
      <c r="IC172" s="81"/>
      <c r="ID172" s="81"/>
      <c r="IE172" s="81"/>
      <c r="IF172" s="81"/>
      <c r="IG172" s="81"/>
      <c r="IH172" s="81"/>
      <c r="II172" s="81"/>
      <c r="IJ172" s="81"/>
      <c r="IK172" s="81"/>
      <c r="IL172" s="81"/>
      <c r="IM172" s="81"/>
      <c r="IN172" s="81"/>
      <c r="IO172" s="81"/>
      <c r="IP172" s="81"/>
      <c r="IQ172" s="81"/>
      <c r="IR172" s="81"/>
      <c r="IS172" s="81"/>
      <c r="IT172" s="81"/>
      <c r="IU172" s="81"/>
      <c r="IV172" s="81"/>
    </row>
    <row r="173" spans="1:256" ht="14.25">
      <c r="A173" s="98"/>
      <c r="HQ173" s="81"/>
      <c r="HR173" s="81"/>
      <c r="HS173" s="81"/>
      <c r="HT173" s="81"/>
      <c r="HU173" s="81"/>
      <c r="HV173" s="81"/>
      <c r="HW173" s="81"/>
      <c r="HX173" s="81"/>
      <c r="HY173" s="81"/>
      <c r="HZ173" s="81"/>
      <c r="IA173" s="81"/>
      <c r="IB173" s="81"/>
      <c r="IC173" s="81"/>
      <c r="ID173" s="81"/>
      <c r="IE173" s="81"/>
      <c r="IF173" s="81"/>
      <c r="IG173" s="81"/>
      <c r="IH173" s="81"/>
      <c r="II173" s="81"/>
      <c r="IJ173" s="81"/>
      <c r="IK173" s="81"/>
      <c r="IL173" s="81"/>
      <c r="IM173" s="81"/>
      <c r="IN173" s="81"/>
      <c r="IO173" s="81"/>
      <c r="IP173" s="81"/>
      <c r="IQ173" s="81"/>
      <c r="IR173" s="81"/>
      <c r="IS173" s="81"/>
      <c r="IT173" s="81"/>
      <c r="IU173" s="81"/>
      <c r="IV173" s="81"/>
    </row>
    <row r="174" spans="1:256" ht="14.25">
      <c r="A174" s="98"/>
      <c r="HQ174" s="81"/>
      <c r="HR174" s="81"/>
      <c r="HS174" s="81"/>
      <c r="HT174" s="81"/>
      <c r="HU174" s="81"/>
      <c r="HV174" s="81"/>
      <c r="HW174" s="81"/>
      <c r="HX174" s="81"/>
      <c r="HY174" s="81"/>
      <c r="HZ174" s="81"/>
      <c r="IA174" s="81"/>
      <c r="IB174" s="81"/>
      <c r="IC174" s="81"/>
      <c r="ID174" s="81"/>
      <c r="IE174" s="81"/>
      <c r="IF174" s="81"/>
      <c r="IG174" s="81"/>
      <c r="IH174" s="81"/>
      <c r="II174" s="81"/>
      <c r="IJ174" s="81"/>
      <c r="IK174" s="81"/>
      <c r="IL174" s="81"/>
      <c r="IM174" s="81"/>
      <c r="IN174" s="81"/>
      <c r="IO174" s="81"/>
      <c r="IP174" s="81"/>
      <c r="IQ174" s="81"/>
      <c r="IR174" s="81"/>
      <c r="IS174" s="81"/>
      <c r="IT174" s="81"/>
      <c r="IU174" s="81"/>
      <c r="IV174" s="81"/>
    </row>
    <row r="175" spans="1:256" ht="14.25">
      <c r="A175" s="98"/>
      <c r="HQ175" s="81"/>
      <c r="HR175" s="81"/>
      <c r="HS175" s="81"/>
      <c r="HT175" s="81"/>
      <c r="HU175" s="81"/>
      <c r="HV175" s="81"/>
      <c r="HW175" s="81"/>
      <c r="HX175" s="81"/>
      <c r="HY175" s="81"/>
      <c r="HZ175" s="81"/>
      <c r="IA175" s="81"/>
      <c r="IB175" s="81"/>
      <c r="IC175" s="81"/>
      <c r="ID175" s="81"/>
      <c r="IE175" s="81"/>
      <c r="IF175" s="81"/>
      <c r="IG175" s="81"/>
      <c r="IH175" s="81"/>
      <c r="II175" s="81"/>
      <c r="IJ175" s="81"/>
      <c r="IK175" s="81"/>
      <c r="IL175" s="81"/>
      <c r="IM175" s="81"/>
      <c r="IN175" s="81"/>
      <c r="IO175" s="81"/>
      <c r="IP175" s="81"/>
      <c r="IQ175" s="81"/>
      <c r="IR175" s="81"/>
      <c r="IS175" s="81"/>
      <c r="IT175" s="81"/>
      <c r="IU175" s="81"/>
      <c r="IV175" s="81"/>
    </row>
    <row r="176" spans="1:256" ht="14.25">
      <c r="A176" s="98"/>
      <c r="HQ176" s="81"/>
      <c r="HR176" s="81"/>
      <c r="HS176" s="81"/>
      <c r="HT176" s="81"/>
      <c r="HU176" s="81"/>
      <c r="HV176" s="81"/>
      <c r="HW176" s="81"/>
      <c r="HX176" s="81"/>
      <c r="HY176" s="81"/>
      <c r="HZ176" s="81"/>
      <c r="IA176" s="81"/>
      <c r="IB176" s="81"/>
      <c r="IC176" s="81"/>
      <c r="ID176" s="81"/>
      <c r="IE176" s="81"/>
      <c r="IF176" s="81"/>
      <c r="IG176" s="81"/>
      <c r="IH176" s="81"/>
      <c r="II176" s="81"/>
      <c r="IJ176" s="81"/>
      <c r="IK176" s="81"/>
      <c r="IL176" s="81"/>
      <c r="IM176" s="81"/>
      <c r="IN176" s="81"/>
      <c r="IO176" s="81"/>
      <c r="IP176" s="81"/>
      <c r="IQ176" s="81"/>
      <c r="IR176" s="81"/>
      <c r="IS176" s="81"/>
      <c r="IT176" s="81"/>
      <c r="IU176" s="81"/>
      <c r="IV176" s="81"/>
    </row>
    <row r="177" spans="1:256" ht="14.25">
      <c r="A177" s="98"/>
      <c r="HQ177" s="81"/>
      <c r="HR177" s="81"/>
      <c r="HS177" s="81"/>
      <c r="HT177" s="81"/>
      <c r="HU177" s="81"/>
      <c r="HV177" s="81"/>
      <c r="HW177" s="81"/>
      <c r="HX177" s="81"/>
      <c r="HY177" s="81"/>
      <c r="HZ177" s="81"/>
      <c r="IA177" s="81"/>
      <c r="IB177" s="81"/>
      <c r="IC177" s="81"/>
      <c r="ID177" s="81"/>
      <c r="IE177" s="81"/>
      <c r="IF177" s="81"/>
      <c r="IG177" s="81"/>
      <c r="IH177" s="81"/>
      <c r="II177" s="81"/>
      <c r="IJ177" s="81"/>
      <c r="IK177" s="81"/>
      <c r="IL177" s="81"/>
      <c r="IM177" s="81"/>
      <c r="IN177" s="81"/>
      <c r="IO177" s="81"/>
      <c r="IP177" s="81"/>
      <c r="IQ177" s="81"/>
      <c r="IR177" s="81"/>
      <c r="IS177" s="81"/>
      <c r="IT177" s="81"/>
      <c r="IU177" s="81"/>
      <c r="IV177" s="81"/>
    </row>
    <row r="178" spans="1:256" ht="14.25">
      <c r="A178" s="98"/>
      <c r="HQ178" s="81"/>
      <c r="HR178" s="81"/>
      <c r="HS178" s="81"/>
      <c r="HT178" s="81"/>
      <c r="HU178" s="81"/>
      <c r="HV178" s="81"/>
      <c r="HW178" s="81"/>
      <c r="HX178" s="81"/>
      <c r="HY178" s="81"/>
      <c r="HZ178" s="81"/>
      <c r="IA178" s="81"/>
      <c r="IB178" s="81"/>
      <c r="IC178" s="81"/>
      <c r="ID178" s="81"/>
      <c r="IE178" s="81"/>
      <c r="IF178" s="81"/>
      <c r="IG178" s="81"/>
      <c r="IH178" s="81"/>
      <c r="II178" s="81"/>
      <c r="IJ178" s="81"/>
      <c r="IK178" s="81"/>
      <c r="IL178" s="81"/>
      <c r="IM178" s="81"/>
      <c r="IN178" s="81"/>
      <c r="IO178" s="81"/>
      <c r="IP178" s="81"/>
      <c r="IQ178" s="81"/>
      <c r="IR178" s="81"/>
      <c r="IS178" s="81"/>
      <c r="IT178" s="81"/>
      <c r="IU178" s="81"/>
      <c r="IV178" s="81"/>
    </row>
    <row r="179" spans="1:256" ht="14.25">
      <c r="A179" s="98"/>
      <c r="HQ179" s="81"/>
      <c r="HR179" s="81"/>
      <c r="HS179" s="81"/>
      <c r="HT179" s="81"/>
      <c r="HU179" s="81"/>
      <c r="HV179" s="81"/>
      <c r="HW179" s="81"/>
      <c r="HX179" s="81"/>
      <c r="HY179" s="81"/>
      <c r="HZ179" s="81"/>
      <c r="IA179" s="81"/>
      <c r="IB179" s="81"/>
      <c r="IC179" s="81"/>
      <c r="ID179" s="81"/>
      <c r="IE179" s="81"/>
      <c r="IF179" s="81"/>
      <c r="IG179" s="81"/>
      <c r="IH179" s="81"/>
      <c r="II179" s="81"/>
      <c r="IJ179" s="81"/>
      <c r="IK179" s="81"/>
      <c r="IL179" s="81"/>
      <c r="IM179" s="81"/>
      <c r="IN179" s="81"/>
      <c r="IO179" s="81"/>
      <c r="IP179" s="81"/>
      <c r="IQ179" s="81"/>
      <c r="IR179" s="81"/>
      <c r="IS179" s="81"/>
      <c r="IT179" s="81"/>
      <c r="IU179" s="81"/>
      <c r="IV179" s="81"/>
    </row>
    <row r="180" spans="1:256" ht="14.25">
      <c r="A180" s="98"/>
      <c r="HQ180" s="81"/>
      <c r="HR180" s="81"/>
      <c r="HS180" s="81"/>
      <c r="HT180" s="81"/>
      <c r="HU180" s="81"/>
      <c r="HV180" s="81"/>
      <c r="HW180" s="81"/>
      <c r="HX180" s="81"/>
      <c r="HY180" s="81"/>
      <c r="HZ180" s="81"/>
      <c r="IA180" s="81"/>
      <c r="IB180" s="81"/>
      <c r="IC180" s="81"/>
      <c r="ID180" s="81"/>
      <c r="IE180" s="81"/>
      <c r="IF180" s="81"/>
      <c r="IG180" s="81"/>
      <c r="IH180" s="81"/>
      <c r="II180" s="81"/>
      <c r="IJ180" s="81"/>
      <c r="IK180" s="81"/>
      <c r="IL180" s="81"/>
      <c r="IM180" s="81"/>
      <c r="IN180" s="81"/>
      <c r="IO180" s="81"/>
      <c r="IP180" s="81"/>
      <c r="IQ180" s="81"/>
      <c r="IR180" s="81"/>
      <c r="IS180" s="81"/>
      <c r="IT180" s="81"/>
      <c r="IU180" s="81"/>
      <c r="IV180" s="81"/>
    </row>
    <row r="181" spans="1:256" ht="14.25">
      <c r="A181" s="98"/>
      <c r="HQ181" s="81"/>
      <c r="HR181" s="81"/>
      <c r="HS181" s="81"/>
      <c r="HT181" s="81"/>
      <c r="HU181" s="81"/>
      <c r="HV181" s="81"/>
      <c r="HW181" s="81"/>
      <c r="HX181" s="81"/>
      <c r="HY181" s="81"/>
      <c r="HZ181" s="81"/>
      <c r="IA181" s="81"/>
      <c r="IB181" s="81"/>
      <c r="IC181" s="81"/>
      <c r="ID181" s="81"/>
      <c r="IE181" s="81"/>
      <c r="IF181" s="81"/>
      <c r="IG181" s="81"/>
      <c r="IH181" s="81"/>
      <c r="II181" s="81"/>
      <c r="IJ181" s="81"/>
      <c r="IK181" s="81"/>
      <c r="IL181" s="81"/>
      <c r="IM181" s="81"/>
      <c r="IN181" s="81"/>
      <c r="IO181" s="81"/>
      <c r="IP181" s="81"/>
      <c r="IQ181" s="81"/>
      <c r="IR181" s="81"/>
      <c r="IS181" s="81"/>
      <c r="IT181" s="81"/>
      <c r="IU181" s="81"/>
      <c r="IV181" s="81"/>
    </row>
    <row r="182" spans="1:256" ht="14.25">
      <c r="A182" s="98"/>
      <c r="HQ182" s="81"/>
      <c r="HR182" s="81"/>
      <c r="HS182" s="81"/>
      <c r="HT182" s="81"/>
      <c r="HU182" s="81"/>
      <c r="HV182" s="81"/>
      <c r="HW182" s="81"/>
      <c r="HX182" s="81"/>
      <c r="HY182" s="81"/>
      <c r="HZ182" s="81"/>
      <c r="IA182" s="81"/>
      <c r="IB182" s="81"/>
      <c r="IC182" s="81"/>
      <c r="ID182" s="81"/>
      <c r="IE182" s="81"/>
      <c r="IF182" s="81"/>
      <c r="IG182" s="81"/>
      <c r="IH182" s="81"/>
      <c r="II182" s="81"/>
      <c r="IJ182" s="81"/>
      <c r="IK182" s="81"/>
      <c r="IL182" s="81"/>
      <c r="IM182" s="81"/>
      <c r="IN182" s="81"/>
      <c r="IO182" s="81"/>
      <c r="IP182" s="81"/>
      <c r="IQ182" s="81"/>
      <c r="IR182" s="81"/>
      <c r="IS182" s="81"/>
      <c r="IT182" s="81"/>
      <c r="IU182" s="81"/>
      <c r="IV182" s="81"/>
    </row>
    <row r="183" spans="1:256" ht="14.25">
      <c r="A183" s="98"/>
      <c r="HQ183" s="81"/>
      <c r="HR183" s="81"/>
      <c r="HS183" s="81"/>
      <c r="HT183" s="81"/>
      <c r="HU183" s="81"/>
      <c r="HV183" s="81"/>
      <c r="HW183" s="81"/>
      <c r="HX183" s="81"/>
      <c r="HY183" s="81"/>
      <c r="HZ183" s="81"/>
      <c r="IA183" s="81"/>
      <c r="IB183" s="81"/>
      <c r="IC183" s="81"/>
      <c r="ID183" s="81"/>
      <c r="IE183" s="81"/>
      <c r="IF183" s="81"/>
      <c r="IG183" s="81"/>
      <c r="IH183" s="81"/>
      <c r="II183" s="81"/>
      <c r="IJ183" s="81"/>
      <c r="IK183" s="81"/>
      <c r="IL183" s="81"/>
      <c r="IM183" s="81"/>
      <c r="IN183" s="81"/>
      <c r="IO183" s="81"/>
      <c r="IP183" s="81"/>
      <c r="IQ183" s="81"/>
      <c r="IR183" s="81"/>
      <c r="IS183" s="81"/>
      <c r="IT183" s="81"/>
      <c r="IU183" s="81"/>
      <c r="IV183" s="81"/>
    </row>
    <row r="184" spans="1:256" ht="14.25">
      <c r="A184" s="98"/>
      <c r="HQ184" s="81"/>
      <c r="HR184" s="81"/>
      <c r="HS184" s="81"/>
      <c r="HT184" s="81"/>
      <c r="HU184" s="81"/>
      <c r="HV184" s="81"/>
      <c r="HW184" s="81"/>
      <c r="HX184" s="81"/>
      <c r="HY184" s="81"/>
      <c r="HZ184" s="81"/>
      <c r="IA184" s="81"/>
      <c r="IB184" s="81"/>
      <c r="IC184" s="81"/>
      <c r="ID184" s="81"/>
      <c r="IE184" s="81"/>
      <c r="IF184" s="81"/>
      <c r="IG184" s="81"/>
      <c r="IH184" s="81"/>
      <c r="II184" s="81"/>
      <c r="IJ184" s="81"/>
      <c r="IK184" s="81"/>
      <c r="IL184" s="81"/>
      <c r="IM184" s="81"/>
      <c r="IN184" s="81"/>
      <c r="IO184" s="81"/>
      <c r="IP184" s="81"/>
      <c r="IQ184" s="81"/>
      <c r="IR184" s="81"/>
      <c r="IS184" s="81"/>
      <c r="IT184" s="81"/>
      <c r="IU184" s="81"/>
      <c r="IV184" s="81"/>
    </row>
    <row r="185" spans="1:256" ht="14.25">
      <c r="A185" s="98"/>
      <c r="HQ185" s="81"/>
      <c r="HR185" s="81"/>
      <c r="HS185" s="81"/>
      <c r="HT185" s="81"/>
      <c r="HU185" s="81"/>
      <c r="HV185" s="81"/>
      <c r="HW185" s="81"/>
      <c r="HX185" s="81"/>
      <c r="HY185" s="81"/>
      <c r="HZ185" s="81"/>
      <c r="IA185" s="81"/>
      <c r="IB185" s="81"/>
      <c r="IC185" s="81"/>
      <c r="ID185" s="81"/>
      <c r="IE185" s="81"/>
      <c r="IF185" s="81"/>
      <c r="IG185" s="81"/>
      <c r="IH185" s="81"/>
      <c r="II185" s="81"/>
      <c r="IJ185" s="81"/>
      <c r="IK185" s="81"/>
      <c r="IL185" s="81"/>
      <c r="IM185" s="81"/>
      <c r="IN185" s="81"/>
      <c r="IO185" s="81"/>
      <c r="IP185" s="81"/>
      <c r="IQ185" s="81"/>
      <c r="IR185" s="81"/>
      <c r="IS185" s="81"/>
      <c r="IT185" s="81"/>
      <c r="IU185" s="81"/>
      <c r="IV185" s="81"/>
    </row>
    <row r="186" spans="1:256" ht="14.25">
      <c r="A186" s="98"/>
      <c r="HQ186" s="81"/>
      <c r="HR186" s="81"/>
      <c r="HS186" s="81"/>
      <c r="HT186" s="81"/>
      <c r="HU186" s="81"/>
      <c r="HV186" s="81"/>
      <c r="HW186" s="81"/>
      <c r="HX186" s="81"/>
      <c r="HY186" s="81"/>
      <c r="HZ186" s="81"/>
      <c r="IA186" s="81"/>
      <c r="IB186" s="81"/>
      <c r="IC186" s="81"/>
      <c r="ID186" s="81"/>
      <c r="IE186" s="81"/>
      <c r="IF186" s="81"/>
      <c r="IG186" s="81"/>
      <c r="IH186" s="81"/>
      <c r="II186" s="81"/>
      <c r="IJ186" s="81"/>
      <c r="IK186" s="81"/>
      <c r="IL186" s="81"/>
      <c r="IM186" s="81"/>
      <c r="IN186" s="81"/>
      <c r="IO186" s="81"/>
      <c r="IP186" s="81"/>
      <c r="IQ186" s="81"/>
      <c r="IR186" s="81"/>
      <c r="IS186" s="81"/>
      <c r="IT186" s="81"/>
      <c r="IU186" s="81"/>
      <c r="IV186" s="81"/>
    </row>
    <row r="187" spans="1:256" ht="14.25">
      <c r="A187" s="98"/>
      <c r="HQ187" s="81"/>
      <c r="HR187" s="81"/>
      <c r="HS187" s="81"/>
      <c r="HT187" s="81"/>
      <c r="HU187" s="81"/>
      <c r="HV187" s="81"/>
      <c r="HW187" s="81"/>
      <c r="HX187" s="81"/>
      <c r="HY187" s="81"/>
      <c r="HZ187" s="81"/>
      <c r="IA187" s="81"/>
      <c r="IB187" s="81"/>
      <c r="IC187" s="81"/>
      <c r="ID187" s="81"/>
      <c r="IE187" s="81"/>
      <c r="IF187" s="81"/>
      <c r="IG187" s="81"/>
      <c r="IH187" s="81"/>
      <c r="II187" s="81"/>
      <c r="IJ187" s="81"/>
      <c r="IK187" s="81"/>
      <c r="IL187" s="81"/>
      <c r="IM187" s="81"/>
      <c r="IN187" s="81"/>
      <c r="IO187" s="81"/>
      <c r="IP187" s="81"/>
      <c r="IQ187" s="81"/>
      <c r="IR187" s="81"/>
      <c r="IS187" s="81"/>
      <c r="IT187" s="81"/>
      <c r="IU187" s="81"/>
      <c r="IV187" s="81"/>
    </row>
    <row r="188" spans="1:256" ht="14.25">
      <c r="A188" s="98"/>
      <c r="HQ188" s="81"/>
      <c r="HR188" s="81"/>
      <c r="HS188" s="81"/>
      <c r="HT188" s="81"/>
      <c r="HU188" s="81"/>
      <c r="HV188" s="81"/>
      <c r="HW188" s="81"/>
      <c r="HX188" s="81"/>
      <c r="HY188" s="81"/>
      <c r="HZ188" s="81"/>
      <c r="IA188" s="81"/>
      <c r="IB188" s="81"/>
      <c r="IC188" s="81"/>
      <c r="ID188" s="81"/>
      <c r="IE188" s="81"/>
      <c r="IF188" s="81"/>
      <c r="IG188" s="81"/>
      <c r="IH188" s="81"/>
      <c r="II188" s="81"/>
      <c r="IJ188" s="81"/>
      <c r="IK188" s="81"/>
      <c r="IL188" s="81"/>
      <c r="IM188" s="81"/>
      <c r="IN188" s="81"/>
      <c r="IO188" s="81"/>
      <c r="IP188" s="81"/>
      <c r="IQ188" s="81"/>
      <c r="IR188" s="81"/>
      <c r="IS188" s="81"/>
      <c r="IT188" s="81"/>
      <c r="IU188" s="81"/>
      <c r="IV188" s="81"/>
    </row>
    <row r="189" spans="1:256" ht="14.25">
      <c r="A189" s="98"/>
      <c r="HQ189" s="81"/>
      <c r="HR189" s="81"/>
      <c r="HS189" s="81"/>
      <c r="HT189" s="81"/>
      <c r="HU189" s="81"/>
      <c r="HV189" s="81"/>
      <c r="HW189" s="81"/>
      <c r="HX189" s="81"/>
      <c r="HY189" s="81"/>
      <c r="HZ189" s="81"/>
      <c r="IA189" s="81"/>
      <c r="IB189" s="81"/>
      <c r="IC189" s="81"/>
      <c r="ID189" s="81"/>
      <c r="IE189" s="81"/>
      <c r="IF189" s="81"/>
      <c r="IG189" s="81"/>
      <c r="IH189" s="81"/>
      <c r="II189" s="81"/>
      <c r="IJ189" s="81"/>
      <c r="IK189" s="81"/>
      <c r="IL189" s="81"/>
      <c r="IM189" s="81"/>
      <c r="IN189" s="81"/>
      <c r="IO189" s="81"/>
      <c r="IP189" s="81"/>
      <c r="IQ189" s="81"/>
      <c r="IR189" s="81"/>
      <c r="IS189" s="81"/>
      <c r="IT189" s="81"/>
      <c r="IU189" s="81"/>
      <c r="IV189" s="81"/>
    </row>
    <row r="190" spans="1:256" ht="14.25">
      <c r="A190" s="98"/>
      <c r="HQ190" s="81"/>
      <c r="HR190" s="81"/>
      <c r="HS190" s="81"/>
      <c r="HT190" s="81"/>
      <c r="HU190" s="81"/>
      <c r="HV190" s="81"/>
      <c r="HW190" s="81"/>
      <c r="HX190" s="81"/>
      <c r="HY190" s="81"/>
      <c r="HZ190" s="81"/>
      <c r="IA190" s="81"/>
      <c r="IB190" s="81"/>
      <c r="IC190" s="81"/>
      <c r="ID190" s="81"/>
      <c r="IE190" s="81"/>
      <c r="IF190" s="81"/>
      <c r="IG190" s="81"/>
      <c r="IH190" s="81"/>
      <c r="II190" s="81"/>
      <c r="IJ190" s="81"/>
      <c r="IK190" s="81"/>
      <c r="IL190" s="81"/>
      <c r="IM190" s="81"/>
      <c r="IN190" s="81"/>
      <c r="IO190" s="81"/>
      <c r="IP190" s="81"/>
      <c r="IQ190" s="81"/>
      <c r="IR190" s="81"/>
      <c r="IS190" s="81"/>
      <c r="IT190" s="81"/>
      <c r="IU190" s="81"/>
      <c r="IV190" s="81"/>
    </row>
    <row r="191" spans="1:256" ht="14.25">
      <c r="A191" s="98"/>
      <c r="HQ191" s="81"/>
      <c r="HR191" s="81"/>
      <c r="HS191" s="81"/>
      <c r="HT191" s="81"/>
      <c r="HU191" s="81"/>
      <c r="HV191" s="81"/>
      <c r="HW191" s="81"/>
      <c r="HX191" s="81"/>
      <c r="HY191" s="81"/>
      <c r="HZ191" s="81"/>
      <c r="IA191" s="81"/>
      <c r="IB191" s="81"/>
      <c r="IC191" s="81"/>
      <c r="ID191" s="81"/>
      <c r="IE191" s="81"/>
      <c r="IF191" s="81"/>
      <c r="IG191" s="81"/>
      <c r="IH191" s="81"/>
      <c r="II191" s="81"/>
      <c r="IJ191" s="81"/>
      <c r="IK191" s="81"/>
      <c r="IL191" s="81"/>
      <c r="IM191" s="81"/>
      <c r="IN191" s="81"/>
      <c r="IO191" s="81"/>
      <c r="IP191" s="81"/>
      <c r="IQ191" s="81"/>
      <c r="IR191" s="81"/>
      <c r="IS191" s="81"/>
      <c r="IT191" s="81"/>
      <c r="IU191" s="81"/>
      <c r="IV191" s="81"/>
    </row>
    <row r="192" spans="1:256" ht="14.25">
      <c r="A192" s="98"/>
      <c r="HQ192" s="81"/>
      <c r="HR192" s="81"/>
      <c r="HS192" s="81"/>
      <c r="HT192" s="81"/>
      <c r="HU192" s="81"/>
      <c r="HV192" s="81"/>
      <c r="HW192" s="81"/>
      <c r="HX192" s="81"/>
      <c r="HY192" s="81"/>
      <c r="HZ192" s="81"/>
      <c r="IA192" s="81"/>
      <c r="IB192" s="81"/>
      <c r="IC192" s="81"/>
      <c r="ID192" s="81"/>
      <c r="IE192" s="81"/>
      <c r="IF192" s="81"/>
      <c r="IG192" s="81"/>
      <c r="IH192" s="81"/>
      <c r="II192" s="81"/>
      <c r="IJ192" s="81"/>
      <c r="IK192" s="81"/>
      <c r="IL192" s="81"/>
      <c r="IM192" s="81"/>
      <c r="IN192" s="81"/>
      <c r="IO192" s="81"/>
      <c r="IP192" s="81"/>
      <c r="IQ192" s="81"/>
      <c r="IR192" s="81"/>
      <c r="IS192" s="81"/>
      <c r="IT192" s="81"/>
      <c r="IU192" s="81"/>
      <c r="IV192" s="81"/>
    </row>
    <row r="193" spans="1:256" ht="14.25">
      <c r="A193" s="98"/>
      <c r="HQ193" s="81"/>
      <c r="HR193" s="81"/>
      <c r="HS193" s="81"/>
      <c r="HT193" s="81"/>
      <c r="HU193" s="81"/>
      <c r="HV193" s="81"/>
      <c r="HW193" s="81"/>
      <c r="HX193" s="81"/>
      <c r="HY193" s="81"/>
      <c r="HZ193" s="81"/>
      <c r="IA193" s="81"/>
      <c r="IB193" s="81"/>
      <c r="IC193" s="81"/>
      <c r="ID193" s="81"/>
      <c r="IE193" s="81"/>
      <c r="IF193" s="81"/>
      <c r="IG193" s="81"/>
      <c r="IH193" s="81"/>
      <c r="II193" s="81"/>
      <c r="IJ193" s="81"/>
      <c r="IK193" s="81"/>
      <c r="IL193" s="81"/>
      <c r="IM193" s="81"/>
      <c r="IN193" s="81"/>
      <c r="IO193" s="81"/>
      <c r="IP193" s="81"/>
      <c r="IQ193" s="81"/>
      <c r="IR193" s="81"/>
      <c r="IS193" s="81"/>
      <c r="IT193" s="81"/>
      <c r="IU193" s="81"/>
      <c r="IV193" s="81"/>
    </row>
    <row r="194" spans="1:256" ht="14.25">
      <c r="A194" s="98"/>
      <c r="HQ194" s="81"/>
      <c r="HR194" s="81"/>
      <c r="HS194" s="81"/>
      <c r="HT194" s="81"/>
      <c r="HU194" s="81"/>
      <c r="HV194" s="81"/>
      <c r="HW194" s="81"/>
      <c r="HX194" s="81"/>
      <c r="HY194" s="81"/>
      <c r="HZ194" s="81"/>
      <c r="IA194" s="81"/>
      <c r="IB194" s="81"/>
      <c r="IC194" s="81"/>
      <c r="ID194" s="81"/>
      <c r="IE194" s="81"/>
      <c r="IF194" s="81"/>
      <c r="IG194" s="81"/>
      <c r="IH194" s="81"/>
      <c r="II194" s="81"/>
      <c r="IJ194" s="81"/>
      <c r="IK194" s="81"/>
      <c r="IL194" s="81"/>
      <c r="IM194" s="81"/>
      <c r="IN194" s="81"/>
      <c r="IO194" s="81"/>
      <c r="IP194" s="81"/>
      <c r="IQ194" s="81"/>
      <c r="IR194" s="81"/>
      <c r="IS194" s="81"/>
      <c r="IT194" s="81"/>
      <c r="IU194" s="81"/>
      <c r="IV194" s="81"/>
    </row>
    <row r="195" spans="1:256" ht="14.25">
      <c r="A195" s="98"/>
      <c r="HQ195" s="81"/>
      <c r="HR195" s="81"/>
      <c r="HS195" s="81"/>
      <c r="HT195" s="81"/>
      <c r="HU195" s="81"/>
      <c r="HV195" s="81"/>
      <c r="HW195" s="81"/>
      <c r="HX195" s="81"/>
      <c r="HY195" s="81"/>
      <c r="HZ195" s="81"/>
      <c r="IA195" s="81"/>
      <c r="IB195" s="81"/>
      <c r="IC195" s="81"/>
      <c r="ID195" s="81"/>
      <c r="IE195" s="81"/>
      <c r="IF195" s="81"/>
      <c r="IG195" s="81"/>
      <c r="IH195" s="81"/>
      <c r="II195" s="81"/>
      <c r="IJ195" s="81"/>
      <c r="IK195" s="81"/>
      <c r="IL195" s="81"/>
      <c r="IM195" s="81"/>
      <c r="IN195" s="81"/>
      <c r="IO195" s="81"/>
      <c r="IP195" s="81"/>
      <c r="IQ195" s="81"/>
      <c r="IR195" s="81"/>
      <c r="IS195" s="81"/>
      <c r="IT195" s="81"/>
      <c r="IU195" s="81"/>
      <c r="IV195" s="81"/>
    </row>
    <row r="196" spans="1:256" ht="14.25">
      <c r="A196" s="98"/>
      <c r="HQ196" s="81"/>
      <c r="HR196" s="81"/>
      <c r="HS196" s="81"/>
      <c r="HT196" s="81"/>
      <c r="HU196" s="81"/>
      <c r="HV196" s="81"/>
      <c r="HW196" s="81"/>
      <c r="HX196" s="81"/>
      <c r="HY196" s="81"/>
      <c r="HZ196" s="81"/>
      <c r="IA196" s="81"/>
      <c r="IB196" s="81"/>
      <c r="IC196" s="81"/>
      <c r="ID196" s="81"/>
      <c r="IE196" s="81"/>
      <c r="IF196" s="81"/>
      <c r="IG196" s="81"/>
      <c r="IH196" s="81"/>
      <c r="II196" s="81"/>
      <c r="IJ196" s="81"/>
      <c r="IK196" s="81"/>
      <c r="IL196" s="81"/>
      <c r="IM196" s="81"/>
      <c r="IN196" s="81"/>
      <c r="IO196" s="81"/>
      <c r="IP196" s="81"/>
      <c r="IQ196" s="81"/>
      <c r="IR196" s="81"/>
      <c r="IS196" s="81"/>
      <c r="IT196" s="81"/>
      <c r="IU196" s="81"/>
      <c r="IV196" s="81"/>
    </row>
    <row r="197" spans="1:256" ht="14.25">
      <c r="A197" s="98"/>
      <c r="HQ197" s="81"/>
      <c r="HR197" s="81"/>
      <c r="HS197" s="81"/>
      <c r="HT197" s="81"/>
      <c r="HU197" s="81"/>
      <c r="HV197" s="81"/>
      <c r="HW197" s="81"/>
      <c r="HX197" s="81"/>
      <c r="HY197" s="81"/>
      <c r="HZ197" s="81"/>
      <c r="IA197" s="81"/>
      <c r="IB197" s="81"/>
      <c r="IC197" s="81"/>
      <c r="ID197" s="81"/>
      <c r="IE197" s="81"/>
      <c r="IF197" s="81"/>
      <c r="IG197" s="81"/>
      <c r="IH197" s="81"/>
      <c r="II197" s="81"/>
      <c r="IJ197" s="81"/>
      <c r="IK197" s="81"/>
      <c r="IL197" s="81"/>
      <c r="IM197" s="81"/>
      <c r="IN197" s="81"/>
      <c r="IO197" s="81"/>
      <c r="IP197" s="81"/>
      <c r="IQ197" s="81"/>
      <c r="IR197" s="81"/>
      <c r="IS197" s="81"/>
      <c r="IT197" s="81"/>
      <c r="IU197" s="81"/>
      <c r="IV197" s="81"/>
    </row>
    <row r="198" spans="1:256" ht="14.25">
      <c r="A198" s="98"/>
      <c r="HQ198" s="81"/>
      <c r="HR198" s="81"/>
      <c r="HS198" s="81"/>
      <c r="HT198" s="81"/>
      <c r="HU198" s="81"/>
      <c r="HV198" s="81"/>
      <c r="HW198" s="81"/>
      <c r="HX198" s="81"/>
      <c r="HY198" s="81"/>
      <c r="HZ198" s="81"/>
      <c r="IA198" s="81"/>
      <c r="IB198" s="81"/>
      <c r="IC198" s="81"/>
      <c r="ID198" s="81"/>
      <c r="IE198" s="81"/>
      <c r="IF198" s="81"/>
      <c r="IG198" s="81"/>
      <c r="IH198" s="81"/>
      <c r="II198" s="81"/>
      <c r="IJ198" s="81"/>
      <c r="IK198" s="81"/>
      <c r="IL198" s="81"/>
      <c r="IM198" s="81"/>
      <c r="IN198" s="81"/>
      <c r="IO198" s="81"/>
      <c r="IP198" s="81"/>
      <c r="IQ198" s="81"/>
      <c r="IR198" s="81"/>
      <c r="IS198" s="81"/>
      <c r="IT198" s="81"/>
      <c r="IU198" s="81"/>
      <c r="IV198" s="81"/>
    </row>
    <row r="199" spans="1:256" ht="14.25">
      <c r="A199" s="98"/>
      <c r="HQ199" s="81"/>
      <c r="HR199" s="81"/>
      <c r="HS199" s="81"/>
      <c r="HT199" s="81"/>
      <c r="HU199" s="81"/>
      <c r="HV199" s="81"/>
      <c r="HW199" s="81"/>
      <c r="HX199" s="81"/>
      <c r="HY199" s="81"/>
      <c r="HZ199" s="81"/>
      <c r="IA199" s="81"/>
      <c r="IB199" s="81"/>
      <c r="IC199" s="81"/>
      <c r="ID199" s="81"/>
      <c r="IE199" s="81"/>
      <c r="IF199" s="81"/>
      <c r="IG199" s="81"/>
      <c r="IH199" s="81"/>
      <c r="II199" s="81"/>
      <c r="IJ199" s="81"/>
      <c r="IK199" s="81"/>
      <c r="IL199" s="81"/>
      <c r="IM199" s="81"/>
      <c r="IN199" s="81"/>
      <c r="IO199" s="81"/>
      <c r="IP199" s="81"/>
      <c r="IQ199" s="81"/>
      <c r="IR199" s="81"/>
      <c r="IS199" s="81"/>
      <c r="IT199" s="81"/>
      <c r="IU199" s="81"/>
      <c r="IV199" s="81"/>
    </row>
    <row r="200" spans="1:256" ht="14.25">
      <c r="A200" s="98"/>
      <c r="HQ200" s="81"/>
      <c r="HR200" s="81"/>
      <c r="HS200" s="81"/>
      <c r="HT200" s="81"/>
      <c r="HU200" s="81"/>
      <c r="HV200" s="81"/>
      <c r="HW200" s="81"/>
      <c r="HX200" s="81"/>
      <c r="HY200" s="81"/>
      <c r="HZ200" s="81"/>
      <c r="IA200" s="81"/>
      <c r="IB200" s="81"/>
      <c r="IC200" s="81"/>
      <c r="ID200" s="81"/>
      <c r="IE200" s="81"/>
      <c r="IF200" s="81"/>
      <c r="IG200" s="81"/>
      <c r="IH200" s="81"/>
      <c r="II200" s="81"/>
      <c r="IJ200" s="81"/>
      <c r="IK200" s="81"/>
      <c r="IL200" s="81"/>
      <c r="IM200" s="81"/>
      <c r="IN200" s="81"/>
      <c r="IO200" s="81"/>
      <c r="IP200" s="81"/>
      <c r="IQ200" s="81"/>
      <c r="IR200" s="81"/>
      <c r="IS200" s="81"/>
      <c r="IT200" s="81"/>
      <c r="IU200" s="81"/>
      <c r="IV200" s="81"/>
    </row>
    <row r="201" spans="1:256" ht="14.25">
      <c r="A201" s="98"/>
      <c r="HQ201" s="81"/>
      <c r="HR201" s="81"/>
      <c r="HS201" s="81"/>
      <c r="HT201" s="81"/>
      <c r="HU201" s="81"/>
      <c r="HV201" s="81"/>
      <c r="HW201" s="81"/>
      <c r="HX201" s="81"/>
      <c r="HY201" s="81"/>
      <c r="HZ201" s="81"/>
      <c r="IA201" s="81"/>
      <c r="IB201" s="81"/>
      <c r="IC201" s="81"/>
      <c r="ID201" s="81"/>
      <c r="IE201" s="81"/>
      <c r="IF201" s="81"/>
      <c r="IG201" s="81"/>
      <c r="IH201" s="81"/>
      <c r="II201" s="81"/>
      <c r="IJ201" s="81"/>
      <c r="IK201" s="81"/>
      <c r="IL201" s="81"/>
      <c r="IM201" s="81"/>
      <c r="IN201" s="81"/>
      <c r="IO201" s="81"/>
      <c r="IP201" s="81"/>
      <c r="IQ201" s="81"/>
      <c r="IR201" s="81"/>
      <c r="IS201" s="81"/>
      <c r="IT201" s="81"/>
      <c r="IU201" s="81"/>
      <c r="IV201" s="81"/>
    </row>
    <row r="202" spans="1:256" ht="14.25">
      <c r="A202" s="98"/>
      <c r="HQ202" s="81"/>
      <c r="HR202" s="81"/>
      <c r="HS202" s="81"/>
      <c r="HT202" s="81"/>
      <c r="HU202" s="81"/>
      <c r="HV202" s="81"/>
      <c r="HW202" s="81"/>
      <c r="HX202" s="81"/>
      <c r="HY202" s="81"/>
      <c r="HZ202" s="81"/>
      <c r="IA202" s="81"/>
      <c r="IB202" s="81"/>
      <c r="IC202" s="81"/>
      <c r="ID202" s="81"/>
      <c r="IE202" s="81"/>
      <c r="IF202" s="81"/>
      <c r="IG202" s="81"/>
      <c r="IH202" s="81"/>
      <c r="II202" s="81"/>
      <c r="IJ202" s="81"/>
      <c r="IK202" s="81"/>
      <c r="IL202" s="81"/>
      <c r="IM202" s="81"/>
      <c r="IN202" s="81"/>
      <c r="IO202" s="81"/>
      <c r="IP202" s="81"/>
      <c r="IQ202" s="81"/>
      <c r="IR202" s="81"/>
      <c r="IS202" s="81"/>
      <c r="IT202" s="81"/>
      <c r="IU202" s="81"/>
      <c r="IV202" s="81"/>
    </row>
    <row r="203" spans="1:256" ht="14.25">
      <c r="A203" s="98"/>
      <c r="HQ203" s="81"/>
      <c r="HR203" s="81"/>
      <c r="HS203" s="81"/>
      <c r="HT203" s="81"/>
      <c r="HU203" s="81"/>
      <c r="HV203" s="81"/>
      <c r="HW203" s="81"/>
      <c r="HX203" s="81"/>
      <c r="HY203" s="81"/>
      <c r="HZ203" s="81"/>
      <c r="IA203" s="81"/>
      <c r="IB203" s="81"/>
      <c r="IC203" s="81"/>
      <c r="ID203" s="81"/>
      <c r="IE203" s="81"/>
      <c r="IF203" s="81"/>
      <c r="IG203" s="81"/>
      <c r="IH203" s="81"/>
      <c r="II203" s="81"/>
      <c r="IJ203" s="81"/>
      <c r="IK203" s="81"/>
      <c r="IL203" s="81"/>
      <c r="IM203" s="81"/>
      <c r="IN203" s="81"/>
      <c r="IO203" s="81"/>
      <c r="IP203" s="81"/>
      <c r="IQ203" s="81"/>
      <c r="IR203" s="81"/>
      <c r="IS203" s="81"/>
      <c r="IT203" s="81"/>
      <c r="IU203" s="81"/>
      <c r="IV203" s="81"/>
    </row>
    <row r="204" spans="1:256" ht="14.25">
      <c r="A204" s="98"/>
      <c r="HQ204" s="81"/>
      <c r="HR204" s="81"/>
      <c r="HS204" s="81"/>
      <c r="HT204" s="81"/>
      <c r="HU204" s="81"/>
      <c r="HV204" s="81"/>
      <c r="HW204" s="81"/>
      <c r="HX204" s="81"/>
      <c r="HY204" s="81"/>
      <c r="HZ204" s="81"/>
      <c r="IA204" s="81"/>
      <c r="IB204" s="81"/>
      <c r="IC204" s="81"/>
      <c r="ID204" s="81"/>
      <c r="IE204" s="81"/>
      <c r="IF204" s="81"/>
      <c r="IG204" s="81"/>
      <c r="IH204" s="81"/>
      <c r="II204" s="81"/>
      <c r="IJ204" s="81"/>
      <c r="IK204" s="81"/>
      <c r="IL204" s="81"/>
      <c r="IM204" s="81"/>
      <c r="IN204" s="81"/>
      <c r="IO204" s="81"/>
      <c r="IP204" s="81"/>
      <c r="IQ204" s="81"/>
      <c r="IR204" s="81"/>
      <c r="IS204" s="81"/>
      <c r="IT204" s="81"/>
      <c r="IU204" s="81"/>
      <c r="IV204" s="81"/>
    </row>
    <row r="205" spans="1:256" ht="14.25">
      <c r="A205" s="98"/>
      <c r="HQ205" s="81"/>
      <c r="HR205" s="81"/>
      <c r="HS205" s="81"/>
      <c r="HT205" s="81"/>
      <c r="HU205" s="81"/>
      <c r="HV205" s="81"/>
      <c r="HW205" s="81"/>
      <c r="HX205" s="81"/>
      <c r="HY205" s="81"/>
      <c r="HZ205" s="81"/>
      <c r="IA205" s="81"/>
      <c r="IB205" s="81"/>
      <c r="IC205" s="81"/>
      <c r="ID205" s="81"/>
      <c r="IE205" s="81"/>
      <c r="IF205" s="81"/>
      <c r="IG205" s="81"/>
      <c r="IH205" s="81"/>
      <c r="II205" s="81"/>
      <c r="IJ205" s="81"/>
      <c r="IK205" s="81"/>
      <c r="IL205" s="81"/>
      <c r="IM205" s="81"/>
      <c r="IN205" s="81"/>
      <c r="IO205" s="81"/>
      <c r="IP205" s="81"/>
      <c r="IQ205" s="81"/>
      <c r="IR205" s="81"/>
      <c r="IS205" s="81"/>
      <c r="IT205" s="81"/>
      <c r="IU205" s="81"/>
      <c r="IV205" s="81"/>
    </row>
    <row r="206" spans="1:256" ht="14.25">
      <c r="A206" s="98"/>
      <c r="HQ206" s="81"/>
      <c r="HR206" s="81"/>
      <c r="HS206" s="81"/>
      <c r="HT206" s="81"/>
      <c r="HU206" s="81"/>
      <c r="HV206" s="81"/>
      <c r="HW206" s="81"/>
      <c r="HX206" s="81"/>
      <c r="HY206" s="81"/>
      <c r="HZ206" s="81"/>
      <c r="IA206" s="81"/>
      <c r="IB206" s="81"/>
      <c r="IC206" s="81"/>
      <c r="ID206" s="81"/>
      <c r="IE206" s="81"/>
      <c r="IF206" s="81"/>
      <c r="IG206" s="81"/>
      <c r="IH206" s="81"/>
      <c r="II206" s="81"/>
      <c r="IJ206" s="81"/>
      <c r="IK206" s="81"/>
      <c r="IL206" s="81"/>
      <c r="IM206" s="81"/>
      <c r="IN206" s="81"/>
      <c r="IO206" s="81"/>
      <c r="IP206" s="81"/>
      <c r="IQ206" s="81"/>
      <c r="IR206" s="81"/>
      <c r="IS206" s="81"/>
      <c r="IT206" s="81"/>
      <c r="IU206" s="81"/>
      <c r="IV206" s="81"/>
    </row>
    <row r="207" spans="1:256" ht="14.25">
      <c r="A207" s="98"/>
      <c r="HQ207" s="81"/>
      <c r="HR207" s="81"/>
      <c r="HS207" s="81"/>
      <c r="HT207" s="81"/>
      <c r="HU207" s="81"/>
      <c r="HV207" s="81"/>
      <c r="HW207" s="81"/>
      <c r="HX207" s="81"/>
      <c r="HY207" s="81"/>
      <c r="HZ207" s="81"/>
      <c r="IA207" s="81"/>
      <c r="IB207" s="81"/>
      <c r="IC207" s="81"/>
      <c r="ID207" s="81"/>
      <c r="IE207" s="81"/>
      <c r="IF207" s="81"/>
      <c r="IG207" s="81"/>
      <c r="IH207" s="81"/>
      <c r="II207" s="81"/>
      <c r="IJ207" s="81"/>
      <c r="IK207" s="81"/>
      <c r="IL207" s="81"/>
      <c r="IM207" s="81"/>
      <c r="IN207" s="81"/>
      <c r="IO207" s="81"/>
      <c r="IP207" s="81"/>
      <c r="IQ207" s="81"/>
      <c r="IR207" s="81"/>
      <c r="IS207" s="81"/>
      <c r="IT207" s="81"/>
      <c r="IU207" s="81"/>
      <c r="IV207" s="81"/>
    </row>
    <row r="208" spans="1:256" ht="14.25">
      <c r="A208" s="98"/>
      <c r="HQ208" s="81"/>
      <c r="HR208" s="81"/>
      <c r="HS208" s="81"/>
      <c r="HT208" s="81"/>
      <c r="HU208" s="81"/>
      <c r="HV208" s="81"/>
      <c r="HW208" s="81"/>
      <c r="HX208" s="81"/>
      <c r="HY208" s="81"/>
      <c r="HZ208" s="81"/>
      <c r="IA208" s="81"/>
      <c r="IB208" s="81"/>
      <c r="IC208" s="81"/>
      <c r="ID208" s="81"/>
      <c r="IE208" s="81"/>
      <c r="IF208" s="81"/>
      <c r="IG208" s="81"/>
      <c r="IH208" s="81"/>
      <c r="II208" s="81"/>
      <c r="IJ208" s="81"/>
      <c r="IK208" s="81"/>
      <c r="IL208" s="81"/>
      <c r="IM208" s="81"/>
      <c r="IN208" s="81"/>
      <c r="IO208" s="81"/>
      <c r="IP208" s="81"/>
      <c r="IQ208" s="81"/>
      <c r="IR208" s="81"/>
      <c r="IS208" s="81"/>
      <c r="IT208" s="81"/>
      <c r="IU208" s="81"/>
      <c r="IV208" s="81"/>
    </row>
    <row r="209" spans="1:256" ht="14.25">
      <c r="A209" s="98"/>
      <c r="HQ209" s="81"/>
      <c r="HR209" s="81"/>
      <c r="HS209" s="81"/>
      <c r="HT209" s="81"/>
      <c r="HU209" s="81"/>
      <c r="HV209" s="81"/>
      <c r="HW209" s="81"/>
      <c r="HX209" s="81"/>
      <c r="HY209" s="81"/>
      <c r="HZ209" s="81"/>
      <c r="IA209" s="81"/>
      <c r="IB209" s="81"/>
      <c r="IC209" s="81"/>
      <c r="ID209" s="81"/>
      <c r="IE209" s="81"/>
      <c r="IF209" s="81"/>
      <c r="IG209" s="81"/>
      <c r="IH209" s="81"/>
      <c r="II209" s="81"/>
      <c r="IJ209" s="81"/>
      <c r="IK209" s="81"/>
      <c r="IL209" s="81"/>
      <c r="IM209" s="81"/>
      <c r="IN209" s="81"/>
      <c r="IO209" s="81"/>
      <c r="IP209" s="81"/>
      <c r="IQ209" s="81"/>
      <c r="IR209" s="81"/>
      <c r="IS209" s="81"/>
      <c r="IT209" s="81"/>
      <c r="IU209" s="81"/>
      <c r="IV209" s="81"/>
    </row>
    <row r="210" spans="1:256" ht="14.25">
      <c r="A210" s="98"/>
      <c r="HQ210" s="81"/>
      <c r="HR210" s="81"/>
      <c r="HS210" s="81"/>
      <c r="HT210" s="81"/>
      <c r="HU210" s="81"/>
      <c r="HV210" s="81"/>
      <c r="HW210" s="81"/>
      <c r="HX210" s="81"/>
      <c r="HY210" s="81"/>
      <c r="HZ210" s="81"/>
      <c r="IA210" s="81"/>
      <c r="IB210" s="81"/>
      <c r="IC210" s="81"/>
      <c r="ID210" s="81"/>
      <c r="IE210" s="81"/>
      <c r="IF210" s="81"/>
      <c r="IG210" s="81"/>
      <c r="IH210" s="81"/>
      <c r="II210" s="81"/>
      <c r="IJ210" s="81"/>
      <c r="IK210" s="81"/>
      <c r="IL210" s="81"/>
      <c r="IM210" s="81"/>
      <c r="IN210" s="81"/>
      <c r="IO210" s="81"/>
      <c r="IP210" s="81"/>
      <c r="IQ210" s="81"/>
      <c r="IR210" s="81"/>
      <c r="IS210" s="81"/>
      <c r="IT210" s="81"/>
      <c r="IU210" s="81"/>
      <c r="IV210" s="81"/>
    </row>
    <row r="211" spans="1:256" ht="14.25">
      <c r="A211" s="98"/>
      <c r="HQ211" s="81"/>
      <c r="HR211" s="81"/>
      <c r="HS211" s="81"/>
      <c r="HT211" s="81"/>
      <c r="HU211" s="81"/>
      <c r="HV211" s="81"/>
      <c r="HW211" s="81"/>
      <c r="HX211" s="81"/>
      <c r="HY211" s="81"/>
      <c r="HZ211" s="81"/>
      <c r="IA211" s="81"/>
      <c r="IB211" s="81"/>
      <c r="IC211" s="81"/>
      <c r="ID211" s="81"/>
      <c r="IE211" s="81"/>
      <c r="IF211" s="81"/>
      <c r="IG211" s="81"/>
      <c r="IH211" s="81"/>
      <c r="II211" s="81"/>
      <c r="IJ211" s="81"/>
      <c r="IK211" s="81"/>
      <c r="IL211" s="81"/>
      <c r="IM211" s="81"/>
      <c r="IN211" s="81"/>
      <c r="IO211" s="81"/>
      <c r="IP211" s="81"/>
      <c r="IQ211" s="81"/>
      <c r="IR211" s="81"/>
      <c r="IS211" s="81"/>
      <c r="IT211" s="81"/>
      <c r="IU211" s="81"/>
      <c r="IV211" s="81"/>
    </row>
    <row r="212" spans="1:256" ht="14.25">
      <c r="A212" s="98"/>
      <c r="HQ212" s="81"/>
      <c r="HR212" s="81"/>
      <c r="HS212" s="81"/>
      <c r="HT212" s="81"/>
      <c r="HU212" s="81"/>
      <c r="HV212" s="81"/>
      <c r="HW212" s="81"/>
      <c r="HX212" s="81"/>
      <c r="HY212" s="81"/>
      <c r="HZ212" s="81"/>
      <c r="IA212" s="81"/>
      <c r="IB212" s="81"/>
      <c r="IC212" s="81"/>
      <c r="ID212" s="81"/>
      <c r="IE212" s="81"/>
      <c r="IF212" s="81"/>
      <c r="IG212" s="81"/>
      <c r="IH212" s="81"/>
      <c r="II212" s="81"/>
      <c r="IJ212" s="81"/>
      <c r="IK212" s="81"/>
      <c r="IL212" s="81"/>
      <c r="IM212" s="81"/>
      <c r="IN212" s="81"/>
      <c r="IO212" s="81"/>
      <c r="IP212" s="81"/>
      <c r="IQ212" s="81"/>
      <c r="IR212" s="81"/>
      <c r="IS212" s="81"/>
      <c r="IT212" s="81"/>
      <c r="IU212" s="81"/>
      <c r="IV212" s="81"/>
    </row>
    <row r="213" spans="1:256" ht="14.25">
      <c r="A213" s="98"/>
      <c r="HQ213" s="81"/>
      <c r="HR213" s="81"/>
      <c r="HS213" s="81"/>
      <c r="HT213" s="81"/>
      <c r="HU213" s="81"/>
      <c r="HV213" s="81"/>
      <c r="HW213" s="81"/>
      <c r="HX213" s="81"/>
      <c r="HY213" s="81"/>
      <c r="HZ213" s="81"/>
      <c r="IA213" s="81"/>
      <c r="IB213" s="81"/>
      <c r="IC213" s="81"/>
      <c r="ID213" s="81"/>
      <c r="IE213" s="81"/>
      <c r="IF213" s="81"/>
      <c r="IG213" s="81"/>
      <c r="IH213" s="81"/>
      <c r="II213" s="81"/>
      <c r="IJ213" s="81"/>
      <c r="IK213" s="81"/>
      <c r="IL213" s="81"/>
      <c r="IM213" s="81"/>
      <c r="IN213" s="81"/>
      <c r="IO213" s="81"/>
      <c r="IP213" s="81"/>
      <c r="IQ213" s="81"/>
      <c r="IR213" s="81"/>
      <c r="IS213" s="81"/>
      <c r="IT213" s="81"/>
      <c r="IU213" s="81"/>
      <c r="IV213" s="81"/>
    </row>
    <row r="214" spans="1:256" ht="14.25">
      <c r="A214" s="98"/>
      <c r="HQ214" s="81"/>
      <c r="HR214" s="81"/>
      <c r="HS214" s="81"/>
      <c r="HT214" s="81"/>
      <c r="HU214" s="81"/>
      <c r="HV214" s="81"/>
      <c r="HW214" s="81"/>
      <c r="HX214" s="81"/>
      <c r="HY214" s="81"/>
      <c r="HZ214" s="81"/>
      <c r="IA214" s="81"/>
      <c r="IB214" s="81"/>
      <c r="IC214" s="81"/>
      <c r="ID214" s="81"/>
      <c r="IE214" s="81"/>
      <c r="IF214" s="81"/>
      <c r="IG214" s="81"/>
      <c r="IH214" s="81"/>
      <c r="II214" s="81"/>
      <c r="IJ214" s="81"/>
      <c r="IK214" s="81"/>
      <c r="IL214" s="81"/>
      <c r="IM214" s="81"/>
      <c r="IN214" s="81"/>
      <c r="IO214" s="81"/>
      <c r="IP214" s="81"/>
      <c r="IQ214" s="81"/>
      <c r="IR214" s="81"/>
      <c r="IS214" s="81"/>
      <c r="IT214" s="81"/>
      <c r="IU214" s="81"/>
      <c r="IV214" s="81"/>
    </row>
    <row r="215" spans="1:256" ht="14.25">
      <c r="A215" s="98"/>
      <c r="HQ215" s="81"/>
      <c r="HR215" s="81"/>
      <c r="HS215" s="81"/>
      <c r="HT215" s="81"/>
      <c r="HU215" s="81"/>
      <c r="HV215" s="81"/>
      <c r="HW215" s="81"/>
      <c r="HX215" s="81"/>
      <c r="HY215" s="81"/>
      <c r="HZ215" s="81"/>
      <c r="IA215" s="81"/>
      <c r="IB215" s="81"/>
      <c r="IC215" s="81"/>
      <c r="ID215" s="81"/>
      <c r="IE215" s="81"/>
      <c r="IF215" s="81"/>
      <c r="IG215" s="81"/>
      <c r="IH215" s="81"/>
      <c r="II215" s="81"/>
      <c r="IJ215" s="81"/>
      <c r="IK215" s="81"/>
      <c r="IL215" s="81"/>
      <c r="IM215" s="81"/>
      <c r="IN215" s="81"/>
      <c r="IO215" s="81"/>
      <c r="IP215" s="81"/>
      <c r="IQ215" s="81"/>
      <c r="IR215" s="81"/>
      <c r="IS215" s="81"/>
      <c r="IT215" s="81"/>
      <c r="IU215" s="81"/>
      <c r="IV215" s="81"/>
    </row>
    <row r="216" spans="1:256" ht="14.25">
      <c r="A216" s="98"/>
      <c r="HQ216" s="81"/>
      <c r="HR216" s="81"/>
      <c r="HS216" s="81"/>
      <c r="HT216" s="81"/>
      <c r="HU216" s="81"/>
      <c r="HV216" s="81"/>
      <c r="HW216" s="81"/>
      <c r="HX216" s="81"/>
      <c r="HY216" s="81"/>
      <c r="HZ216" s="81"/>
      <c r="IA216" s="81"/>
      <c r="IB216" s="81"/>
      <c r="IC216" s="81"/>
      <c r="ID216" s="81"/>
      <c r="IE216" s="81"/>
      <c r="IF216" s="81"/>
      <c r="IG216" s="81"/>
      <c r="IH216" s="81"/>
      <c r="II216" s="81"/>
      <c r="IJ216" s="81"/>
      <c r="IK216" s="81"/>
      <c r="IL216" s="81"/>
      <c r="IM216" s="81"/>
      <c r="IN216" s="81"/>
      <c r="IO216" s="81"/>
      <c r="IP216" s="81"/>
      <c r="IQ216" s="81"/>
      <c r="IR216" s="81"/>
      <c r="IS216" s="81"/>
      <c r="IT216" s="81"/>
      <c r="IU216" s="81"/>
      <c r="IV216" s="81"/>
    </row>
    <row r="217" spans="1:256" ht="14.25">
      <c r="A217" s="98"/>
      <c r="HQ217" s="81"/>
      <c r="HR217" s="81"/>
      <c r="HS217" s="81"/>
      <c r="HT217" s="81"/>
      <c r="HU217" s="81"/>
      <c r="HV217" s="81"/>
      <c r="HW217" s="81"/>
      <c r="HX217" s="81"/>
      <c r="HY217" s="81"/>
      <c r="HZ217" s="81"/>
      <c r="IA217" s="81"/>
      <c r="IB217" s="81"/>
      <c r="IC217" s="81"/>
      <c r="ID217" s="81"/>
      <c r="IE217" s="81"/>
      <c r="IF217" s="81"/>
      <c r="IG217" s="81"/>
      <c r="IH217" s="81"/>
      <c r="II217" s="81"/>
      <c r="IJ217" s="81"/>
      <c r="IK217" s="81"/>
      <c r="IL217" s="81"/>
      <c r="IM217" s="81"/>
      <c r="IN217" s="81"/>
      <c r="IO217" s="81"/>
      <c r="IP217" s="81"/>
      <c r="IQ217" s="81"/>
      <c r="IR217" s="81"/>
      <c r="IS217" s="81"/>
      <c r="IT217" s="81"/>
      <c r="IU217" s="81"/>
      <c r="IV217" s="81"/>
    </row>
    <row r="218" spans="1:256" ht="14.25">
      <c r="A218" s="98"/>
      <c r="HQ218" s="81"/>
      <c r="HR218" s="81"/>
      <c r="HS218" s="81"/>
      <c r="HT218" s="81"/>
      <c r="HU218" s="81"/>
      <c r="HV218" s="81"/>
      <c r="HW218" s="81"/>
      <c r="HX218" s="81"/>
      <c r="HY218" s="81"/>
      <c r="HZ218" s="81"/>
      <c r="IA218" s="81"/>
      <c r="IB218" s="81"/>
      <c r="IC218" s="81"/>
      <c r="ID218" s="81"/>
      <c r="IE218" s="81"/>
      <c r="IF218" s="81"/>
      <c r="IG218" s="81"/>
      <c r="IH218" s="81"/>
      <c r="II218" s="81"/>
      <c r="IJ218" s="81"/>
      <c r="IK218" s="81"/>
      <c r="IL218" s="81"/>
      <c r="IM218" s="81"/>
      <c r="IN218" s="81"/>
      <c r="IO218" s="81"/>
      <c r="IP218" s="81"/>
      <c r="IQ218" s="81"/>
      <c r="IR218" s="81"/>
      <c r="IS218" s="81"/>
      <c r="IT218" s="81"/>
      <c r="IU218" s="81"/>
      <c r="IV218" s="81"/>
    </row>
    <row r="219" spans="1:256" ht="14.25">
      <c r="A219" s="98"/>
      <c r="HQ219" s="81"/>
      <c r="HR219" s="81"/>
      <c r="HS219" s="81"/>
      <c r="HT219" s="81"/>
      <c r="HU219" s="81"/>
      <c r="HV219" s="81"/>
      <c r="HW219" s="81"/>
      <c r="HX219" s="81"/>
      <c r="HY219" s="81"/>
      <c r="HZ219" s="81"/>
      <c r="IA219" s="81"/>
      <c r="IB219" s="81"/>
      <c r="IC219" s="81"/>
      <c r="ID219" s="81"/>
      <c r="IE219" s="81"/>
      <c r="IF219" s="81"/>
      <c r="IG219" s="81"/>
      <c r="IH219" s="81"/>
      <c r="II219" s="81"/>
      <c r="IJ219" s="81"/>
      <c r="IK219" s="81"/>
      <c r="IL219" s="81"/>
      <c r="IM219" s="81"/>
      <c r="IN219" s="81"/>
      <c r="IO219" s="81"/>
      <c r="IP219" s="81"/>
      <c r="IQ219" s="81"/>
      <c r="IR219" s="81"/>
      <c r="IS219" s="81"/>
      <c r="IT219" s="81"/>
      <c r="IU219" s="81"/>
      <c r="IV219" s="81"/>
    </row>
    <row r="220" spans="1:256" ht="14.25">
      <c r="A220" s="98"/>
      <c r="HQ220" s="81"/>
      <c r="HR220" s="81"/>
      <c r="HS220" s="81"/>
      <c r="HT220" s="81"/>
      <c r="HU220" s="81"/>
      <c r="HV220" s="81"/>
      <c r="HW220" s="81"/>
      <c r="HX220" s="81"/>
      <c r="HY220" s="81"/>
      <c r="HZ220" s="81"/>
      <c r="IA220" s="81"/>
      <c r="IB220" s="81"/>
      <c r="IC220" s="81"/>
      <c r="ID220" s="81"/>
      <c r="IE220" s="81"/>
      <c r="IF220" s="81"/>
      <c r="IG220" s="81"/>
      <c r="IH220" s="81"/>
      <c r="II220" s="81"/>
      <c r="IJ220" s="81"/>
      <c r="IK220" s="81"/>
      <c r="IL220" s="81"/>
      <c r="IM220" s="81"/>
      <c r="IN220" s="81"/>
      <c r="IO220" s="81"/>
      <c r="IP220" s="81"/>
      <c r="IQ220" s="81"/>
      <c r="IR220" s="81"/>
      <c r="IS220" s="81"/>
      <c r="IT220" s="81"/>
      <c r="IU220" s="81"/>
      <c r="IV220" s="81"/>
    </row>
    <row r="221" spans="1:256" ht="14.25">
      <c r="A221" s="98"/>
      <c r="HQ221" s="81"/>
      <c r="HR221" s="81"/>
      <c r="HS221" s="81"/>
      <c r="HT221" s="81"/>
      <c r="HU221" s="81"/>
      <c r="HV221" s="81"/>
      <c r="HW221" s="81"/>
      <c r="HX221" s="81"/>
      <c r="HY221" s="81"/>
      <c r="HZ221" s="81"/>
      <c r="IA221" s="81"/>
      <c r="IB221" s="81"/>
      <c r="IC221" s="81"/>
      <c r="ID221" s="81"/>
      <c r="IE221" s="81"/>
      <c r="IF221" s="81"/>
      <c r="IG221" s="81"/>
      <c r="IH221" s="81"/>
      <c r="II221" s="81"/>
      <c r="IJ221" s="81"/>
      <c r="IK221" s="81"/>
      <c r="IL221" s="81"/>
      <c r="IM221" s="81"/>
      <c r="IN221" s="81"/>
      <c r="IO221" s="81"/>
      <c r="IP221" s="81"/>
      <c r="IQ221" s="81"/>
      <c r="IR221" s="81"/>
      <c r="IS221" s="81"/>
      <c r="IT221" s="81"/>
      <c r="IU221" s="81"/>
      <c r="IV221" s="81"/>
    </row>
    <row r="222" spans="1:256" ht="14.25">
      <c r="A222" s="98"/>
      <c r="HQ222" s="81"/>
      <c r="HR222" s="81"/>
      <c r="HS222" s="81"/>
      <c r="HT222" s="81"/>
      <c r="HU222" s="81"/>
      <c r="HV222" s="81"/>
      <c r="HW222" s="81"/>
      <c r="HX222" s="81"/>
      <c r="HY222" s="81"/>
      <c r="HZ222" s="81"/>
      <c r="IA222" s="81"/>
      <c r="IB222" s="81"/>
      <c r="IC222" s="81"/>
      <c r="ID222" s="81"/>
      <c r="IE222" s="81"/>
      <c r="IF222" s="81"/>
      <c r="IG222" s="81"/>
      <c r="IH222" s="81"/>
      <c r="II222" s="81"/>
      <c r="IJ222" s="81"/>
      <c r="IK222" s="81"/>
      <c r="IL222" s="81"/>
      <c r="IM222" s="81"/>
      <c r="IN222" s="81"/>
      <c r="IO222" s="81"/>
      <c r="IP222" s="81"/>
      <c r="IQ222" s="81"/>
      <c r="IR222" s="81"/>
      <c r="IS222" s="81"/>
      <c r="IT222" s="81"/>
      <c r="IU222" s="81"/>
      <c r="IV222" s="81"/>
    </row>
    <row r="223" spans="1:256" ht="14.25">
      <c r="A223" s="98"/>
      <c r="HQ223" s="81"/>
      <c r="HR223" s="81"/>
      <c r="HS223" s="81"/>
      <c r="HT223" s="81"/>
      <c r="HU223" s="81"/>
      <c r="HV223" s="81"/>
      <c r="HW223" s="81"/>
      <c r="HX223" s="81"/>
      <c r="HY223" s="81"/>
      <c r="HZ223" s="81"/>
      <c r="IA223" s="81"/>
      <c r="IB223" s="81"/>
      <c r="IC223" s="81"/>
      <c r="ID223" s="81"/>
      <c r="IE223" s="81"/>
      <c r="IF223" s="81"/>
      <c r="IG223" s="81"/>
      <c r="IH223" s="81"/>
      <c r="II223" s="81"/>
      <c r="IJ223" s="81"/>
      <c r="IK223" s="81"/>
      <c r="IL223" s="81"/>
      <c r="IM223" s="81"/>
      <c r="IN223" s="81"/>
      <c r="IO223" s="81"/>
      <c r="IP223" s="81"/>
      <c r="IQ223" s="81"/>
      <c r="IR223" s="81"/>
      <c r="IS223" s="81"/>
      <c r="IT223" s="81"/>
      <c r="IU223" s="81"/>
      <c r="IV223" s="81"/>
    </row>
    <row r="224" spans="1:256" ht="14.25">
      <c r="A224" s="98"/>
      <c r="HQ224" s="81"/>
      <c r="HR224" s="81"/>
      <c r="HS224" s="81"/>
      <c r="HT224" s="81"/>
      <c r="HU224" s="81"/>
      <c r="HV224" s="81"/>
      <c r="HW224" s="81"/>
      <c r="HX224" s="81"/>
      <c r="HY224" s="81"/>
      <c r="HZ224" s="81"/>
      <c r="IA224" s="81"/>
      <c r="IB224" s="81"/>
      <c r="IC224" s="81"/>
      <c r="ID224" s="81"/>
      <c r="IE224" s="81"/>
      <c r="IF224" s="81"/>
      <c r="IG224" s="81"/>
      <c r="IH224" s="81"/>
      <c r="II224" s="81"/>
      <c r="IJ224" s="81"/>
      <c r="IK224" s="81"/>
      <c r="IL224" s="81"/>
      <c r="IM224" s="81"/>
      <c r="IN224" s="81"/>
      <c r="IO224" s="81"/>
      <c r="IP224" s="81"/>
      <c r="IQ224" s="81"/>
      <c r="IR224" s="81"/>
      <c r="IS224" s="81"/>
      <c r="IT224" s="81"/>
      <c r="IU224" s="81"/>
      <c r="IV224" s="81"/>
    </row>
    <row r="225" spans="1:256" ht="14.25">
      <c r="A225" s="98"/>
      <c r="HQ225" s="81"/>
      <c r="HR225" s="81"/>
      <c r="HS225" s="81"/>
      <c r="HT225" s="81"/>
      <c r="HU225" s="81"/>
      <c r="HV225" s="81"/>
      <c r="HW225" s="81"/>
      <c r="HX225" s="81"/>
      <c r="HY225" s="81"/>
      <c r="HZ225" s="81"/>
      <c r="IA225" s="81"/>
      <c r="IB225" s="81"/>
      <c r="IC225" s="81"/>
      <c r="ID225" s="81"/>
      <c r="IE225" s="81"/>
      <c r="IF225" s="81"/>
      <c r="IG225" s="81"/>
      <c r="IH225" s="81"/>
      <c r="II225" s="81"/>
      <c r="IJ225" s="81"/>
      <c r="IK225" s="81"/>
      <c r="IL225" s="81"/>
      <c r="IM225" s="81"/>
      <c r="IN225" s="81"/>
      <c r="IO225" s="81"/>
      <c r="IP225" s="81"/>
      <c r="IQ225" s="81"/>
      <c r="IR225" s="81"/>
      <c r="IS225" s="81"/>
      <c r="IT225" s="81"/>
      <c r="IU225" s="81"/>
      <c r="IV225" s="81"/>
    </row>
    <row r="226" spans="1:256" ht="14.25">
      <c r="A226" s="98"/>
      <c r="HQ226" s="81"/>
      <c r="HR226" s="81"/>
      <c r="HS226" s="81"/>
      <c r="HT226" s="81"/>
      <c r="HU226" s="81"/>
      <c r="HV226" s="81"/>
      <c r="HW226" s="81"/>
      <c r="HX226" s="81"/>
      <c r="HY226" s="81"/>
      <c r="HZ226" s="81"/>
      <c r="IA226" s="81"/>
      <c r="IB226" s="81"/>
      <c r="IC226" s="81"/>
      <c r="ID226" s="81"/>
      <c r="IE226" s="81"/>
      <c r="IF226" s="81"/>
      <c r="IG226" s="81"/>
      <c r="IH226" s="81"/>
      <c r="II226" s="81"/>
      <c r="IJ226" s="81"/>
      <c r="IK226" s="81"/>
      <c r="IL226" s="81"/>
      <c r="IM226" s="81"/>
      <c r="IN226" s="81"/>
      <c r="IO226" s="81"/>
      <c r="IP226" s="81"/>
      <c r="IQ226" s="81"/>
      <c r="IR226" s="81"/>
      <c r="IS226" s="81"/>
      <c r="IT226" s="81"/>
      <c r="IU226" s="81"/>
      <c r="IV226" s="81"/>
    </row>
    <row r="227" spans="1:256" ht="14.25">
      <c r="A227" s="98"/>
      <c r="HQ227" s="81"/>
      <c r="HR227" s="81"/>
      <c r="HS227" s="81"/>
      <c r="HT227" s="81"/>
      <c r="HU227" s="81"/>
      <c r="HV227" s="81"/>
      <c r="HW227" s="81"/>
      <c r="HX227" s="81"/>
      <c r="HY227" s="81"/>
      <c r="HZ227" s="81"/>
      <c r="IA227" s="81"/>
      <c r="IB227" s="81"/>
      <c r="IC227" s="81"/>
      <c r="ID227" s="81"/>
      <c r="IE227" s="81"/>
      <c r="IF227" s="81"/>
      <c r="IG227" s="81"/>
      <c r="IH227" s="81"/>
      <c r="II227" s="81"/>
      <c r="IJ227" s="81"/>
      <c r="IK227" s="81"/>
      <c r="IL227" s="81"/>
      <c r="IM227" s="81"/>
      <c r="IN227" s="81"/>
      <c r="IO227" s="81"/>
      <c r="IP227" s="81"/>
      <c r="IQ227" s="81"/>
      <c r="IR227" s="81"/>
      <c r="IS227" s="81"/>
      <c r="IT227" s="81"/>
      <c r="IU227" s="81"/>
      <c r="IV227" s="81"/>
    </row>
    <row r="228" spans="1:256" ht="14.25">
      <c r="A228" s="98"/>
      <c r="HQ228" s="81"/>
      <c r="HR228" s="81"/>
      <c r="HS228" s="81"/>
      <c r="HT228" s="81"/>
      <c r="HU228" s="81"/>
      <c r="HV228" s="81"/>
      <c r="HW228" s="81"/>
      <c r="HX228" s="81"/>
      <c r="HY228" s="81"/>
      <c r="HZ228" s="81"/>
      <c r="IA228" s="81"/>
      <c r="IB228" s="81"/>
      <c r="IC228" s="81"/>
      <c r="ID228" s="81"/>
      <c r="IE228" s="81"/>
      <c r="IF228" s="81"/>
      <c r="IG228" s="81"/>
      <c r="IH228" s="81"/>
      <c r="II228" s="81"/>
      <c r="IJ228" s="81"/>
      <c r="IK228" s="81"/>
      <c r="IL228" s="81"/>
      <c r="IM228" s="81"/>
      <c r="IN228" s="81"/>
      <c r="IO228" s="81"/>
      <c r="IP228" s="81"/>
      <c r="IQ228" s="81"/>
      <c r="IR228" s="81"/>
      <c r="IS228" s="81"/>
      <c r="IT228" s="81"/>
      <c r="IU228" s="81"/>
      <c r="IV228" s="81"/>
    </row>
    <row r="229" spans="1:256" ht="14.25">
      <c r="A229" s="98"/>
      <c r="HQ229" s="81"/>
      <c r="HR229" s="81"/>
      <c r="HS229" s="81"/>
      <c r="HT229" s="81"/>
      <c r="HU229" s="81"/>
      <c r="HV229" s="81"/>
      <c r="HW229" s="81"/>
      <c r="HX229" s="81"/>
      <c r="HY229" s="81"/>
      <c r="HZ229" s="81"/>
      <c r="IA229" s="81"/>
      <c r="IB229" s="81"/>
      <c r="IC229" s="81"/>
      <c r="ID229" s="81"/>
      <c r="IE229" s="81"/>
      <c r="IF229" s="81"/>
      <c r="IG229" s="81"/>
      <c r="IH229" s="81"/>
      <c r="II229" s="81"/>
      <c r="IJ229" s="81"/>
      <c r="IK229" s="81"/>
      <c r="IL229" s="81"/>
      <c r="IM229" s="81"/>
      <c r="IN229" s="81"/>
      <c r="IO229" s="81"/>
      <c r="IP229" s="81"/>
      <c r="IQ229" s="81"/>
      <c r="IR229" s="81"/>
      <c r="IS229" s="81"/>
      <c r="IT229" s="81"/>
      <c r="IU229" s="81"/>
      <c r="IV229" s="81"/>
    </row>
    <row r="230" spans="1:256" ht="14.25">
      <c r="A230" s="98"/>
      <c r="HQ230" s="81"/>
      <c r="HR230" s="81"/>
      <c r="HS230" s="81"/>
      <c r="HT230" s="81"/>
      <c r="HU230" s="81"/>
      <c r="HV230" s="81"/>
      <c r="HW230" s="81"/>
      <c r="HX230" s="81"/>
      <c r="HY230" s="81"/>
      <c r="HZ230" s="81"/>
      <c r="IA230" s="81"/>
      <c r="IB230" s="81"/>
      <c r="IC230" s="81"/>
      <c r="ID230" s="81"/>
      <c r="IE230" s="81"/>
      <c r="IF230" s="81"/>
      <c r="IG230" s="81"/>
      <c r="IH230" s="81"/>
      <c r="II230" s="81"/>
      <c r="IJ230" s="81"/>
      <c r="IK230" s="81"/>
      <c r="IL230" s="81"/>
      <c r="IM230" s="81"/>
      <c r="IN230" s="81"/>
      <c r="IO230" s="81"/>
      <c r="IP230" s="81"/>
      <c r="IQ230" s="81"/>
      <c r="IR230" s="81"/>
      <c r="IS230" s="81"/>
      <c r="IT230" s="81"/>
      <c r="IU230" s="81"/>
      <c r="IV230" s="81"/>
    </row>
    <row r="231" spans="1:256" ht="14.25">
      <c r="A231" s="98"/>
      <c r="HQ231" s="81"/>
      <c r="HR231" s="81"/>
      <c r="HS231" s="81"/>
      <c r="HT231" s="81"/>
      <c r="HU231" s="81"/>
      <c r="HV231" s="81"/>
      <c r="HW231" s="81"/>
      <c r="HX231" s="81"/>
      <c r="HY231" s="81"/>
      <c r="HZ231" s="81"/>
      <c r="IA231" s="81"/>
      <c r="IB231" s="81"/>
      <c r="IC231" s="81"/>
      <c r="ID231" s="81"/>
      <c r="IE231" s="81"/>
      <c r="IF231" s="81"/>
      <c r="IG231" s="81"/>
      <c r="IH231" s="81"/>
      <c r="II231" s="81"/>
      <c r="IJ231" s="81"/>
      <c r="IK231" s="81"/>
      <c r="IL231" s="81"/>
      <c r="IM231" s="81"/>
      <c r="IN231" s="81"/>
      <c r="IO231" s="81"/>
      <c r="IP231" s="81"/>
      <c r="IQ231" s="81"/>
      <c r="IR231" s="81"/>
      <c r="IS231" s="81"/>
      <c r="IT231" s="81"/>
      <c r="IU231" s="81"/>
      <c r="IV231" s="81"/>
    </row>
    <row r="232" spans="1:256" ht="14.25">
      <c r="A232" s="98"/>
      <c r="HQ232" s="81"/>
      <c r="HR232" s="81"/>
      <c r="HS232" s="81"/>
      <c r="HT232" s="81"/>
      <c r="HU232" s="81"/>
      <c r="HV232" s="81"/>
      <c r="HW232" s="81"/>
      <c r="HX232" s="81"/>
      <c r="HY232" s="81"/>
      <c r="HZ232" s="81"/>
      <c r="IA232" s="81"/>
      <c r="IB232" s="81"/>
      <c r="IC232" s="81"/>
      <c r="ID232" s="81"/>
      <c r="IE232" s="81"/>
      <c r="IF232" s="81"/>
      <c r="IG232" s="81"/>
      <c r="IH232" s="81"/>
      <c r="II232" s="81"/>
      <c r="IJ232" s="81"/>
      <c r="IK232" s="81"/>
      <c r="IL232" s="81"/>
      <c r="IM232" s="81"/>
      <c r="IN232" s="81"/>
      <c r="IO232" s="81"/>
      <c r="IP232" s="81"/>
      <c r="IQ232" s="81"/>
      <c r="IR232" s="81"/>
      <c r="IS232" s="81"/>
      <c r="IT232" s="81"/>
      <c r="IU232" s="81"/>
      <c r="IV232" s="81"/>
    </row>
    <row r="233" spans="1:256" ht="14.25">
      <c r="A233" s="98"/>
      <c r="HQ233" s="81"/>
      <c r="HR233" s="81"/>
      <c r="HS233" s="81"/>
      <c r="HT233" s="81"/>
      <c r="HU233" s="81"/>
      <c r="HV233" s="81"/>
      <c r="HW233" s="81"/>
      <c r="HX233" s="81"/>
      <c r="HY233" s="81"/>
      <c r="HZ233" s="81"/>
      <c r="IA233" s="81"/>
      <c r="IB233" s="81"/>
      <c r="IC233" s="81"/>
      <c r="ID233" s="81"/>
      <c r="IE233" s="81"/>
      <c r="IF233" s="81"/>
      <c r="IG233" s="81"/>
      <c r="IH233" s="81"/>
      <c r="II233" s="81"/>
      <c r="IJ233" s="81"/>
      <c r="IK233" s="81"/>
      <c r="IL233" s="81"/>
      <c r="IM233" s="81"/>
      <c r="IN233" s="81"/>
      <c r="IO233" s="81"/>
      <c r="IP233" s="81"/>
      <c r="IQ233" s="81"/>
      <c r="IR233" s="81"/>
      <c r="IS233" s="81"/>
      <c r="IT233" s="81"/>
      <c r="IU233" s="81"/>
      <c r="IV233" s="81"/>
    </row>
    <row r="234" spans="1:256" ht="14.25">
      <c r="A234" s="98"/>
      <c r="HQ234" s="81"/>
      <c r="HR234" s="81"/>
      <c r="HS234" s="81"/>
      <c r="HT234" s="81"/>
      <c r="HU234" s="81"/>
      <c r="HV234" s="81"/>
      <c r="HW234" s="81"/>
      <c r="HX234" s="81"/>
      <c r="HY234" s="81"/>
      <c r="HZ234" s="81"/>
      <c r="IA234" s="81"/>
      <c r="IB234" s="81"/>
      <c r="IC234" s="81"/>
      <c r="ID234" s="81"/>
      <c r="IE234" s="81"/>
      <c r="IF234" s="81"/>
      <c r="IG234" s="81"/>
      <c r="IH234" s="81"/>
      <c r="II234" s="81"/>
      <c r="IJ234" s="81"/>
      <c r="IK234" s="81"/>
      <c r="IL234" s="81"/>
      <c r="IM234" s="81"/>
      <c r="IN234" s="81"/>
      <c r="IO234" s="81"/>
      <c r="IP234" s="81"/>
      <c r="IQ234" s="81"/>
      <c r="IR234" s="81"/>
      <c r="IS234" s="81"/>
      <c r="IT234" s="81"/>
      <c r="IU234" s="81"/>
      <c r="IV234" s="81"/>
    </row>
    <row r="235" spans="1:256" ht="14.25">
      <c r="A235" s="98"/>
      <c r="HQ235" s="81"/>
      <c r="HR235" s="81"/>
      <c r="HS235" s="81"/>
      <c r="HT235" s="81"/>
      <c r="HU235" s="81"/>
      <c r="HV235" s="81"/>
      <c r="HW235" s="81"/>
      <c r="HX235" s="81"/>
      <c r="HY235" s="81"/>
      <c r="HZ235" s="81"/>
      <c r="IA235" s="81"/>
      <c r="IB235" s="81"/>
      <c r="IC235" s="81"/>
      <c r="ID235" s="81"/>
      <c r="IE235" s="81"/>
      <c r="IF235" s="81"/>
      <c r="IG235" s="81"/>
      <c r="IH235" s="81"/>
      <c r="II235" s="81"/>
      <c r="IJ235" s="81"/>
      <c r="IK235" s="81"/>
      <c r="IL235" s="81"/>
      <c r="IM235" s="81"/>
      <c r="IN235" s="81"/>
      <c r="IO235" s="81"/>
      <c r="IP235" s="81"/>
      <c r="IQ235" s="81"/>
      <c r="IR235" s="81"/>
      <c r="IS235" s="81"/>
      <c r="IT235" s="81"/>
      <c r="IU235" s="81"/>
      <c r="IV235" s="81"/>
    </row>
    <row r="236" spans="1:256" ht="14.25">
      <c r="A236" s="98"/>
      <c r="HQ236" s="81"/>
      <c r="HR236" s="81"/>
      <c r="HS236" s="81"/>
      <c r="HT236" s="81"/>
      <c r="HU236" s="81"/>
      <c r="HV236" s="81"/>
      <c r="HW236" s="81"/>
      <c r="HX236" s="81"/>
      <c r="HY236" s="81"/>
      <c r="HZ236" s="81"/>
      <c r="IA236" s="81"/>
      <c r="IB236" s="81"/>
      <c r="IC236" s="81"/>
      <c r="ID236" s="81"/>
      <c r="IE236" s="81"/>
      <c r="IF236" s="81"/>
      <c r="IG236" s="81"/>
      <c r="IH236" s="81"/>
      <c r="II236" s="81"/>
      <c r="IJ236" s="81"/>
      <c r="IK236" s="81"/>
      <c r="IL236" s="81"/>
      <c r="IM236" s="81"/>
      <c r="IN236" s="81"/>
      <c r="IO236" s="81"/>
      <c r="IP236" s="81"/>
      <c r="IQ236" s="81"/>
      <c r="IR236" s="81"/>
      <c r="IS236" s="81"/>
      <c r="IT236" s="81"/>
      <c r="IU236" s="81"/>
      <c r="IV236" s="81"/>
    </row>
    <row r="237" spans="1:256" ht="14.25">
      <c r="A237" s="98"/>
      <c r="HQ237" s="81"/>
      <c r="HR237" s="81"/>
      <c r="HS237" s="81"/>
      <c r="HT237" s="81"/>
      <c r="HU237" s="81"/>
      <c r="HV237" s="81"/>
      <c r="HW237" s="81"/>
      <c r="HX237" s="81"/>
      <c r="HY237" s="81"/>
      <c r="HZ237" s="81"/>
      <c r="IA237" s="81"/>
      <c r="IB237" s="81"/>
      <c r="IC237" s="81"/>
      <c r="ID237" s="81"/>
      <c r="IE237" s="81"/>
      <c r="IF237" s="81"/>
      <c r="IG237" s="81"/>
      <c r="IH237" s="81"/>
      <c r="II237" s="81"/>
      <c r="IJ237" s="81"/>
      <c r="IK237" s="81"/>
      <c r="IL237" s="81"/>
      <c r="IM237" s="81"/>
      <c r="IN237" s="81"/>
      <c r="IO237" s="81"/>
      <c r="IP237" s="81"/>
      <c r="IQ237" s="81"/>
      <c r="IR237" s="81"/>
      <c r="IS237" s="81"/>
      <c r="IT237" s="81"/>
      <c r="IU237" s="81"/>
      <c r="IV237" s="81"/>
    </row>
    <row r="238" spans="1:256" ht="14.25">
      <c r="A238" s="98"/>
      <c r="HQ238" s="81"/>
      <c r="HR238" s="81"/>
      <c r="HS238" s="81"/>
      <c r="HT238" s="81"/>
      <c r="HU238" s="81"/>
      <c r="HV238" s="81"/>
      <c r="HW238" s="81"/>
      <c r="HX238" s="81"/>
      <c r="HY238" s="81"/>
      <c r="HZ238" s="81"/>
      <c r="IA238" s="81"/>
      <c r="IB238" s="81"/>
      <c r="IC238" s="81"/>
      <c r="ID238" s="81"/>
      <c r="IE238" s="81"/>
      <c r="IF238" s="81"/>
      <c r="IG238" s="81"/>
      <c r="IH238" s="81"/>
      <c r="II238" s="81"/>
      <c r="IJ238" s="81"/>
      <c r="IK238" s="81"/>
      <c r="IL238" s="81"/>
      <c r="IM238" s="81"/>
      <c r="IN238" s="81"/>
      <c r="IO238" s="81"/>
      <c r="IP238" s="81"/>
      <c r="IQ238" s="81"/>
      <c r="IR238" s="81"/>
      <c r="IS238" s="81"/>
      <c r="IT238" s="81"/>
      <c r="IU238" s="81"/>
      <c r="IV238" s="81"/>
    </row>
    <row r="239" spans="1:256" ht="14.25">
      <c r="A239" s="98"/>
      <c r="HQ239" s="81"/>
      <c r="HR239" s="81"/>
      <c r="HS239" s="81"/>
      <c r="HT239" s="81"/>
      <c r="HU239" s="81"/>
      <c r="HV239" s="81"/>
      <c r="HW239" s="81"/>
      <c r="HX239" s="81"/>
      <c r="HY239" s="81"/>
      <c r="HZ239" s="81"/>
      <c r="IA239" s="81"/>
      <c r="IB239" s="81"/>
      <c r="IC239" s="81"/>
      <c r="ID239" s="81"/>
      <c r="IE239" s="81"/>
      <c r="IF239" s="81"/>
      <c r="IG239" s="81"/>
      <c r="IH239" s="81"/>
      <c r="II239" s="81"/>
      <c r="IJ239" s="81"/>
      <c r="IK239" s="81"/>
      <c r="IL239" s="81"/>
      <c r="IM239" s="81"/>
      <c r="IN239" s="81"/>
      <c r="IO239" s="81"/>
      <c r="IP239" s="81"/>
      <c r="IQ239" s="81"/>
      <c r="IR239" s="81"/>
      <c r="IS239" s="81"/>
      <c r="IT239" s="81"/>
      <c r="IU239" s="81"/>
      <c r="IV239" s="81"/>
    </row>
    <row r="240" spans="1:256" ht="14.25">
      <c r="A240" s="98"/>
      <c r="HQ240" s="81"/>
      <c r="HR240" s="81"/>
      <c r="HS240" s="81"/>
      <c r="HT240" s="81"/>
      <c r="HU240" s="81"/>
      <c r="HV240" s="81"/>
      <c r="HW240" s="81"/>
      <c r="HX240" s="81"/>
      <c r="HY240" s="81"/>
      <c r="HZ240" s="81"/>
      <c r="IA240" s="81"/>
      <c r="IB240" s="81"/>
      <c r="IC240" s="81"/>
      <c r="ID240" s="81"/>
      <c r="IE240" s="81"/>
      <c r="IF240" s="81"/>
      <c r="IG240" s="81"/>
      <c r="IH240" s="81"/>
      <c r="II240" s="81"/>
      <c r="IJ240" s="81"/>
      <c r="IK240" s="81"/>
      <c r="IL240" s="81"/>
      <c r="IM240" s="81"/>
      <c r="IN240" s="81"/>
      <c r="IO240" s="81"/>
      <c r="IP240" s="81"/>
      <c r="IQ240" s="81"/>
      <c r="IR240" s="81"/>
      <c r="IS240" s="81"/>
      <c r="IT240" s="81"/>
      <c r="IU240" s="81"/>
      <c r="IV240" s="81"/>
    </row>
    <row r="241" spans="1:256" ht="14.25">
      <c r="A241" s="98"/>
      <c r="HQ241" s="81"/>
      <c r="HR241" s="81"/>
      <c r="HS241" s="81"/>
      <c r="HT241" s="81"/>
      <c r="HU241" s="81"/>
      <c r="HV241" s="81"/>
      <c r="HW241" s="81"/>
      <c r="HX241" s="81"/>
      <c r="HY241" s="81"/>
      <c r="HZ241" s="81"/>
      <c r="IA241" s="81"/>
      <c r="IB241" s="81"/>
      <c r="IC241" s="81"/>
      <c r="ID241" s="81"/>
      <c r="IE241" s="81"/>
      <c r="IF241" s="81"/>
      <c r="IG241" s="81"/>
      <c r="IH241" s="81"/>
      <c r="II241" s="81"/>
      <c r="IJ241" s="81"/>
      <c r="IK241" s="81"/>
      <c r="IL241" s="81"/>
      <c r="IM241" s="81"/>
      <c r="IN241" s="81"/>
      <c r="IO241" s="81"/>
      <c r="IP241" s="81"/>
      <c r="IQ241" s="81"/>
      <c r="IR241" s="81"/>
      <c r="IS241" s="81"/>
      <c r="IT241" s="81"/>
      <c r="IU241" s="81"/>
      <c r="IV241" s="81"/>
    </row>
    <row r="242" spans="1:256" ht="14.25">
      <c r="A242" s="98"/>
      <c r="HQ242" s="81"/>
      <c r="HR242" s="81"/>
      <c r="HS242" s="81"/>
      <c r="HT242" s="81"/>
      <c r="HU242" s="81"/>
      <c r="HV242" s="81"/>
      <c r="HW242" s="81"/>
      <c r="HX242" s="81"/>
      <c r="HY242" s="81"/>
      <c r="HZ242" s="81"/>
      <c r="IA242" s="81"/>
      <c r="IB242" s="81"/>
      <c r="IC242" s="81"/>
      <c r="ID242" s="81"/>
      <c r="IE242" s="81"/>
      <c r="IF242" s="81"/>
      <c r="IG242" s="81"/>
      <c r="IH242" s="81"/>
      <c r="II242" s="81"/>
      <c r="IJ242" s="81"/>
      <c r="IK242" s="81"/>
      <c r="IL242" s="81"/>
      <c r="IM242" s="81"/>
      <c r="IN242" s="81"/>
      <c r="IO242" s="81"/>
      <c r="IP242" s="81"/>
      <c r="IQ242" s="81"/>
      <c r="IR242" s="81"/>
      <c r="IS242" s="81"/>
      <c r="IT242" s="81"/>
      <c r="IU242" s="81"/>
      <c r="IV242" s="81"/>
    </row>
    <row r="243" spans="1:256" ht="14.25">
      <c r="A243" s="98"/>
      <c r="HQ243" s="81"/>
      <c r="HR243" s="81"/>
      <c r="HS243" s="81"/>
      <c r="HT243" s="81"/>
      <c r="HU243" s="81"/>
      <c r="HV243" s="81"/>
      <c r="HW243" s="81"/>
      <c r="HX243" s="81"/>
      <c r="HY243" s="81"/>
      <c r="HZ243" s="81"/>
      <c r="IA243" s="81"/>
      <c r="IB243" s="81"/>
      <c r="IC243" s="81"/>
      <c r="ID243" s="81"/>
      <c r="IE243" s="81"/>
      <c r="IF243" s="81"/>
      <c r="IG243" s="81"/>
      <c r="IH243" s="81"/>
      <c r="II243" s="81"/>
      <c r="IJ243" s="81"/>
      <c r="IK243" s="81"/>
      <c r="IL243" s="81"/>
      <c r="IM243" s="81"/>
      <c r="IN243" s="81"/>
      <c r="IO243" s="81"/>
      <c r="IP243" s="81"/>
      <c r="IQ243" s="81"/>
      <c r="IR243" s="81"/>
      <c r="IS243" s="81"/>
      <c r="IT243" s="81"/>
      <c r="IU243" s="81"/>
      <c r="IV243" s="81"/>
    </row>
    <row r="244" spans="1:256" ht="14.25">
      <c r="A244" s="98"/>
      <c r="HQ244" s="81"/>
      <c r="HR244" s="81"/>
      <c r="HS244" s="81"/>
      <c r="HT244" s="81"/>
      <c r="HU244" s="81"/>
      <c r="HV244" s="81"/>
      <c r="HW244" s="81"/>
      <c r="HX244" s="81"/>
      <c r="HY244" s="81"/>
      <c r="HZ244" s="81"/>
      <c r="IA244" s="81"/>
      <c r="IB244" s="81"/>
      <c r="IC244" s="81"/>
      <c r="ID244" s="81"/>
      <c r="IE244" s="81"/>
      <c r="IF244" s="81"/>
      <c r="IG244" s="81"/>
      <c r="IH244" s="81"/>
      <c r="II244" s="81"/>
      <c r="IJ244" s="81"/>
      <c r="IK244" s="81"/>
      <c r="IL244" s="81"/>
      <c r="IM244" s="81"/>
      <c r="IN244" s="81"/>
      <c r="IO244" s="81"/>
      <c r="IP244" s="81"/>
      <c r="IQ244" s="81"/>
      <c r="IR244" s="81"/>
      <c r="IS244" s="81"/>
      <c r="IT244" s="81"/>
      <c r="IU244" s="81"/>
      <c r="IV244" s="81"/>
    </row>
    <row r="245" spans="1:256" ht="14.25">
      <c r="A245" s="98"/>
      <c r="HQ245" s="81"/>
      <c r="HR245" s="81"/>
      <c r="HS245" s="81"/>
      <c r="HT245" s="81"/>
      <c r="HU245" s="81"/>
      <c r="HV245" s="81"/>
      <c r="HW245" s="81"/>
      <c r="HX245" s="81"/>
      <c r="HY245" s="81"/>
      <c r="HZ245" s="81"/>
      <c r="IA245" s="81"/>
      <c r="IB245" s="81"/>
      <c r="IC245" s="81"/>
      <c r="ID245" s="81"/>
      <c r="IE245" s="81"/>
      <c r="IF245" s="81"/>
      <c r="IG245" s="81"/>
      <c r="IH245" s="81"/>
      <c r="II245" s="81"/>
      <c r="IJ245" s="81"/>
      <c r="IK245" s="81"/>
      <c r="IL245" s="81"/>
      <c r="IM245" s="81"/>
      <c r="IN245" s="81"/>
      <c r="IO245" s="81"/>
      <c r="IP245" s="81"/>
      <c r="IQ245" s="81"/>
      <c r="IR245" s="81"/>
      <c r="IS245" s="81"/>
      <c r="IT245" s="81"/>
      <c r="IU245" s="81"/>
      <c r="IV245" s="81"/>
    </row>
    <row r="246" spans="1:256" ht="14.25">
      <c r="A246" s="98"/>
      <c r="HQ246" s="81"/>
      <c r="HR246" s="81"/>
      <c r="HS246" s="81"/>
      <c r="HT246" s="81"/>
      <c r="HU246" s="81"/>
      <c r="HV246" s="81"/>
      <c r="HW246" s="81"/>
      <c r="HX246" s="81"/>
      <c r="HY246" s="81"/>
      <c r="HZ246" s="81"/>
      <c r="IA246" s="81"/>
      <c r="IB246" s="81"/>
      <c r="IC246" s="81"/>
      <c r="ID246" s="81"/>
      <c r="IE246" s="81"/>
      <c r="IF246" s="81"/>
      <c r="IG246" s="81"/>
      <c r="IH246" s="81"/>
      <c r="II246" s="81"/>
      <c r="IJ246" s="81"/>
      <c r="IK246" s="81"/>
      <c r="IL246" s="81"/>
      <c r="IM246" s="81"/>
      <c r="IN246" s="81"/>
      <c r="IO246" s="81"/>
      <c r="IP246" s="81"/>
      <c r="IQ246" s="81"/>
      <c r="IR246" s="81"/>
      <c r="IS246" s="81"/>
      <c r="IT246" s="81"/>
      <c r="IU246" s="81"/>
      <c r="IV246" s="81"/>
    </row>
    <row r="247" spans="1:256" ht="14.25">
      <c r="A247" s="98"/>
      <c r="HQ247" s="81"/>
      <c r="HR247" s="81"/>
      <c r="HS247" s="81"/>
      <c r="HT247" s="81"/>
      <c r="HU247" s="81"/>
      <c r="HV247" s="81"/>
      <c r="HW247" s="81"/>
      <c r="HX247" s="81"/>
      <c r="HY247" s="81"/>
      <c r="HZ247" s="81"/>
      <c r="IA247" s="81"/>
      <c r="IB247" s="81"/>
      <c r="IC247" s="81"/>
      <c r="ID247" s="81"/>
      <c r="IE247" s="81"/>
      <c r="IF247" s="81"/>
      <c r="IG247" s="81"/>
      <c r="IH247" s="81"/>
      <c r="II247" s="81"/>
      <c r="IJ247" s="81"/>
      <c r="IK247" s="81"/>
      <c r="IL247" s="81"/>
      <c r="IM247" s="81"/>
      <c r="IN247" s="81"/>
      <c r="IO247" s="81"/>
      <c r="IP247" s="81"/>
      <c r="IQ247" s="81"/>
      <c r="IR247" s="81"/>
      <c r="IS247" s="81"/>
      <c r="IT247" s="81"/>
      <c r="IU247" s="81"/>
      <c r="IV247" s="81"/>
    </row>
    <row r="248" spans="1:256" ht="14.25">
      <c r="A248" s="98"/>
      <c r="HQ248" s="81"/>
      <c r="HR248" s="81"/>
      <c r="HS248" s="81"/>
      <c r="HT248" s="81"/>
      <c r="HU248" s="81"/>
      <c r="HV248" s="81"/>
      <c r="HW248" s="81"/>
      <c r="HX248" s="81"/>
      <c r="HY248" s="81"/>
      <c r="HZ248" s="81"/>
      <c r="IA248" s="81"/>
      <c r="IB248" s="81"/>
      <c r="IC248" s="81"/>
      <c r="ID248" s="81"/>
      <c r="IE248" s="81"/>
      <c r="IF248" s="81"/>
      <c r="IG248" s="81"/>
      <c r="IH248" s="81"/>
      <c r="II248" s="81"/>
      <c r="IJ248" s="81"/>
      <c r="IK248" s="81"/>
      <c r="IL248" s="81"/>
      <c r="IM248" s="81"/>
      <c r="IN248" s="81"/>
      <c r="IO248" s="81"/>
      <c r="IP248" s="81"/>
      <c r="IQ248" s="81"/>
      <c r="IR248" s="81"/>
      <c r="IS248" s="81"/>
      <c r="IT248" s="81"/>
      <c r="IU248" s="81"/>
      <c r="IV248" s="81"/>
    </row>
    <row r="249" spans="1:256" ht="14.25">
      <c r="A249" s="98"/>
      <c r="HQ249" s="81"/>
      <c r="HR249" s="81"/>
      <c r="HS249" s="81"/>
      <c r="HT249" s="81"/>
      <c r="HU249" s="81"/>
      <c r="HV249" s="81"/>
      <c r="HW249" s="81"/>
      <c r="HX249" s="81"/>
      <c r="HY249" s="81"/>
      <c r="HZ249" s="81"/>
      <c r="IA249" s="81"/>
      <c r="IB249" s="81"/>
      <c r="IC249" s="81"/>
      <c r="ID249" s="81"/>
      <c r="IE249" s="81"/>
      <c r="IF249" s="81"/>
      <c r="IG249" s="81"/>
      <c r="IH249" s="81"/>
      <c r="II249" s="81"/>
      <c r="IJ249" s="81"/>
      <c r="IK249" s="81"/>
      <c r="IL249" s="81"/>
      <c r="IM249" s="81"/>
      <c r="IN249" s="81"/>
      <c r="IO249" s="81"/>
      <c r="IP249" s="81"/>
      <c r="IQ249" s="81"/>
      <c r="IR249" s="81"/>
      <c r="IS249" s="81"/>
      <c r="IT249" s="81"/>
      <c r="IU249" s="81"/>
      <c r="IV249" s="81"/>
    </row>
    <row r="250" spans="1:256" ht="14.25">
      <c r="A250" s="98"/>
      <c r="HQ250" s="81"/>
      <c r="HR250" s="81"/>
      <c r="HS250" s="81"/>
      <c r="HT250" s="81"/>
      <c r="HU250" s="81"/>
      <c r="HV250" s="81"/>
      <c r="HW250" s="81"/>
      <c r="HX250" s="81"/>
      <c r="HY250" s="81"/>
      <c r="HZ250" s="81"/>
      <c r="IA250" s="81"/>
      <c r="IB250" s="81"/>
      <c r="IC250" s="81"/>
      <c r="ID250" s="81"/>
      <c r="IE250" s="81"/>
      <c r="IF250" s="81"/>
      <c r="IG250" s="81"/>
      <c r="IH250" s="81"/>
      <c r="II250" s="81"/>
      <c r="IJ250" s="81"/>
      <c r="IK250" s="81"/>
      <c r="IL250" s="81"/>
      <c r="IM250" s="81"/>
      <c r="IN250" s="81"/>
      <c r="IO250" s="81"/>
      <c r="IP250" s="81"/>
      <c r="IQ250" s="81"/>
      <c r="IR250" s="81"/>
      <c r="IS250" s="81"/>
      <c r="IT250" s="81"/>
      <c r="IU250" s="81"/>
      <c r="IV250" s="81"/>
    </row>
    <row r="251" spans="1:256" ht="14.25">
      <c r="A251" s="98"/>
      <c r="HQ251" s="81"/>
      <c r="HR251" s="81"/>
      <c r="HS251" s="81"/>
      <c r="HT251" s="81"/>
      <c r="HU251" s="81"/>
      <c r="HV251" s="81"/>
      <c r="HW251" s="81"/>
      <c r="HX251" s="81"/>
      <c r="HY251" s="81"/>
      <c r="HZ251" s="81"/>
      <c r="IA251" s="81"/>
      <c r="IB251" s="81"/>
      <c r="IC251" s="81"/>
      <c r="ID251" s="81"/>
      <c r="IE251" s="81"/>
      <c r="IF251" s="81"/>
      <c r="IG251" s="81"/>
      <c r="IH251" s="81"/>
      <c r="II251" s="81"/>
      <c r="IJ251" s="81"/>
      <c r="IK251" s="81"/>
      <c r="IL251" s="81"/>
      <c r="IM251" s="81"/>
      <c r="IN251" s="81"/>
      <c r="IO251" s="81"/>
      <c r="IP251" s="81"/>
      <c r="IQ251" s="81"/>
      <c r="IR251" s="81"/>
      <c r="IS251" s="81"/>
      <c r="IT251" s="81"/>
      <c r="IU251" s="81"/>
      <c r="IV251" s="81"/>
    </row>
    <row r="252" spans="1:256" ht="14.25">
      <c r="A252" s="98"/>
      <c r="HQ252" s="81"/>
      <c r="HR252" s="81"/>
      <c r="HS252" s="81"/>
      <c r="HT252" s="81"/>
      <c r="HU252" s="81"/>
      <c r="HV252" s="81"/>
      <c r="HW252" s="81"/>
      <c r="HX252" s="81"/>
      <c r="HY252" s="81"/>
      <c r="HZ252" s="81"/>
      <c r="IA252" s="81"/>
      <c r="IB252" s="81"/>
      <c r="IC252" s="81"/>
      <c r="ID252" s="81"/>
      <c r="IE252" s="81"/>
      <c r="IF252" s="81"/>
      <c r="IG252" s="81"/>
      <c r="IH252" s="81"/>
      <c r="II252" s="81"/>
      <c r="IJ252" s="81"/>
      <c r="IK252" s="81"/>
      <c r="IL252" s="81"/>
      <c r="IM252" s="81"/>
      <c r="IN252" s="81"/>
      <c r="IO252" s="81"/>
      <c r="IP252" s="81"/>
      <c r="IQ252" s="81"/>
      <c r="IR252" s="81"/>
      <c r="IS252" s="81"/>
      <c r="IT252" s="81"/>
      <c r="IU252" s="81"/>
      <c r="IV252" s="81"/>
    </row>
    <row r="253" spans="1:256" ht="14.25">
      <c r="A253" s="98"/>
      <c r="HQ253" s="81"/>
      <c r="HR253" s="81"/>
      <c r="HS253" s="81"/>
      <c r="HT253" s="81"/>
      <c r="HU253" s="81"/>
      <c r="HV253" s="81"/>
      <c r="HW253" s="81"/>
      <c r="HX253" s="81"/>
      <c r="HY253" s="81"/>
      <c r="HZ253" s="81"/>
      <c r="IA253" s="81"/>
      <c r="IB253" s="81"/>
      <c r="IC253" s="81"/>
      <c r="ID253" s="81"/>
      <c r="IE253" s="81"/>
      <c r="IF253" s="81"/>
      <c r="IG253" s="81"/>
      <c r="IH253" s="81"/>
      <c r="II253" s="81"/>
      <c r="IJ253" s="81"/>
      <c r="IK253" s="81"/>
      <c r="IL253" s="81"/>
      <c r="IM253" s="81"/>
      <c r="IN253" s="81"/>
      <c r="IO253" s="81"/>
      <c r="IP253" s="81"/>
      <c r="IQ253" s="81"/>
      <c r="IR253" s="81"/>
      <c r="IS253" s="81"/>
      <c r="IT253" s="81"/>
      <c r="IU253" s="81"/>
      <c r="IV253" s="81"/>
    </row>
    <row r="254" spans="1:256" ht="14.25">
      <c r="A254" s="98"/>
      <c r="HQ254" s="81"/>
      <c r="HR254" s="81"/>
      <c r="HS254" s="81"/>
      <c r="HT254" s="81"/>
      <c r="HU254" s="81"/>
      <c r="HV254" s="81"/>
      <c r="HW254" s="81"/>
      <c r="HX254" s="81"/>
      <c r="HY254" s="81"/>
      <c r="HZ254" s="81"/>
      <c r="IA254" s="81"/>
      <c r="IB254" s="81"/>
      <c r="IC254" s="81"/>
      <c r="ID254" s="81"/>
      <c r="IE254" s="81"/>
      <c r="IF254" s="81"/>
      <c r="IG254" s="81"/>
      <c r="IH254" s="81"/>
      <c r="II254" s="81"/>
      <c r="IJ254" s="81"/>
      <c r="IK254" s="81"/>
      <c r="IL254" s="81"/>
      <c r="IM254" s="81"/>
      <c r="IN254" s="81"/>
      <c r="IO254" s="81"/>
      <c r="IP254" s="81"/>
      <c r="IQ254" s="81"/>
      <c r="IR254" s="81"/>
      <c r="IS254" s="81"/>
      <c r="IT254" s="81"/>
      <c r="IU254" s="81"/>
      <c r="IV254" s="81"/>
    </row>
    <row r="255" spans="1:256" ht="14.25">
      <c r="A255" s="98"/>
      <c r="HQ255" s="81"/>
      <c r="HR255" s="81"/>
      <c r="HS255" s="81"/>
      <c r="HT255" s="81"/>
      <c r="HU255" s="81"/>
      <c r="HV255" s="81"/>
      <c r="HW255" s="81"/>
      <c r="HX255" s="81"/>
      <c r="HY255" s="81"/>
      <c r="HZ255" s="81"/>
      <c r="IA255" s="81"/>
      <c r="IB255" s="81"/>
      <c r="IC255" s="81"/>
      <c r="ID255" s="81"/>
      <c r="IE255" s="81"/>
      <c r="IF255" s="81"/>
      <c r="IG255" s="81"/>
      <c r="IH255" s="81"/>
      <c r="II255" s="81"/>
      <c r="IJ255" s="81"/>
      <c r="IK255" s="81"/>
      <c r="IL255" s="81"/>
      <c r="IM255" s="81"/>
      <c r="IN255" s="81"/>
      <c r="IO255" s="81"/>
      <c r="IP255" s="81"/>
      <c r="IQ255" s="81"/>
      <c r="IR255" s="81"/>
      <c r="IS255" s="81"/>
      <c r="IT255" s="81"/>
      <c r="IU255" s="81"/>
      <c r="IV255" s="81"/>
    </row>
    <row r="256" spans="1:256" ht="14.25">
      <c r="A256" s="98"/>
      <c r="HQ256" s="81"/>
      <c r="HR256" s="81"/>
      <c r="HS256" s="81"/>
      <c r="HT256" s="81"/>
      <c r="HU256" s="81"/>
      <c r="HV256" s="81"/>
      <c r="HW256" s="81"/>
      <c r="HX256" s="81"/>
      <c r="HY256" s="81"/>
      <c r="HZ256" s="81"/>
      <c r="IA256" s="81"/>
      <c r="IB256" s="81"/>
      <c r="IC256" s="81"/>
      <c r="ID256" s="81"/>
      <c r="IE256" s="81"/>
      <c r="IF256" s="81"/>
      <c r="IG256" s="81"/>
      <c r="IH256" s="81"/>
      <c r="II256" s="81"/>
      <c r="IJ256" s="81"/>
      <c r="IK256" s="81"/>
      <c r="IL256" s="81"/>
      <c r="IM256" s="81"/>
      <c r="IN256" s="81"/>
      <c r="IO256" s="81"/>
      <c r="IP256" s="81"/>
      <c r="IQ256" s="81"/>
      <c r="IR256" s="81"/>
      <c r="IS256" s="81"/>
      <c r="IT256" s="81"/>
      <c r="IU256" s="81"/>
      <c r="IV256" s="81"/>
    </row>
    <row r="257" spans="1:256" ht="14.25">
      <c r="A257" s="98"/>
      <c r="HQ257" s="81"/>
      <c r="HR257" s="81"/>
      <c r="HS257" s="81"/>
      <c r="HT257" s="81"/>
      <c r="HU257" s="81"/>
      <c r="HV257" s="81"/>
      <c r="HW257" s="81"/>
      <c r="HX257" s="81"/>
      <c r="HY257" s="81"/>
      <c r="HZ257" s="81"/>
      <c r="IA257" s="81"/>
      <c r="IB257" s="81"/>
      <c r="IC257" s="81"/>
      <c r="ID257" s="81"/>
      <c r="IE257" s="81"/>
      <c r="IF257" s="81"/>
      <c r="IG257" s="81"/>
      <c r="IH257" s="81"/>
      <c r="II257" s="81"/>
      <c r="IJ257" s="81"/>
      <c r="IK257" s="81"/>
      <c r="IL257" s="81"/>
      <c r="IM257" s="81"/>
      <c r="IN257" s="81"/>
      <c r="IO257" s="81"/>
      <c r="IP257" s="81"/>
      <c r="IQ257" s="81"/>
      <c r="IR257" s="81"/>
      <c r="IS257" s="81"/>
      <c r="IT257" s="81"/>
      <c r="IU257" s="81"/>
      <c r="IV257" s="81"/>
    </row>
    <row r="258" spans="1:256" ht="14.25">
      <c r="A258" s="98"/>
      <c r="HQ258" s="81"/>
      <c r="HR258" s="81"/>
      <c r="HS258" s="81"/>
      <c r="HT258" s="81"/>
      <c r="HU258" s="81"/>
      <c r="HV258" s="81"/>
      <c r="HW258" s="81"/>
      <c r="HX258" s="81"/>
      <c r="HY258" s="81"/>
      <c r="HZ258" s="81"/>
      <c r="IA258" s="81"/>
      <c r="IB258" s="81"/>
      <c r="IC258" s="81"/>
      <c r="ID258" s="81"/>
      <c r="IE258" s="81"/>
      <c r="IF258" s="81"/>
      <c r="IG258" s="81"/>
      <c r="IH258" s="81"/>
      <c r="II258" s="81"/>
      <c r="IJ258" s="81"/>
      <c r="IK258" s="81"/>
      <c r="IL258" s="81"/>
      <c r="IM258" s="81"/>
      <c r="IN258" s="81"/>
      <c r="IO258" s="81"/>
      <c r="IP258" s="81"/>
      <c r="IQ258" s="81"/>
      <c r="IR258" s="81"/>
      <c r="IS258" s="81"/>
      <c r="IT258" s="81"/>
      <c r="IU258" s="81"/>
      <c r="IV258" s="81"/>
    </row>
    <row r="259" spans="1:256" ht="14.25">
      <c r="A259" s="98"/>
      <c r="HQ259" s="81"/>
      <c r="HR259" s="81"/>
      <c r="HS259" s="81"/>
      <c r="HT259" s="81"/>
      <c r="HU259" s="81"/>
      <c r="HV259" s="81"/>
      <c r="HW259" s="81"/>
      <c r="HX259" s="81"/>
      <c r="HY259" s="81"/>
      <c r="HZ259" s="81"/>
      <c r="IA259" s="81"/>
      <c r="IB259" s="81"/>
      <c r="IC259" s="81"/>
      <c r="ID259" s="81"/>
      <c r="IE259" s="81"/>
      <c r="IF259" s="81"/>
      <c r="IG259" s="81"/>
      <c r="IH259" s="81"/>
      <c r="II259" s="81"/>
      <c r="IJ259" s="81"/>
      <c r="IK259" s="81"/>
      <c r="IL259" s="81"/>
      <c r="IM259" s="81"/>
      <c r="IN259" s="81"/>
      <c r="IO259" s="81"/>
      <c r="IP259" s="81"/>
      <c r="IQ259" s="81"/>
      <c r="IR259" s="81"/>
      <c r="IS259" s="81"/>
      <c r="IT259" s="81"/>
      <c r="IU259" s="81"/>
      <c r="IV259" s="81"/>
    </row>
    <row r="260" spans="1:256" ht="14.25">
      <c r="A260" s="98"/>
      <c r="HQ260" s="81"/>
      <c r="HR260" s="81"/>
      <c r="HS260" s="81"/>
      <c r="HT260" s="81"/>
      <c r="HU260" s="81"/>
      <c r="HV260" s="81"/>
      <c r="HW260" s="81"/>
      <c r="HX260" s="81"/>
      <c r="HY260" s="81"/>
      <c r="HZ260" s="81"/>
      <c r="IA260" s="81"/>
      <c r="IB260" s="81"/>
      <c r="IC260" s="81"/>
      <c r="ID260" s="81"/>
      <c r="IE260" s="81"/>
      <c r="IF260" s="81"/>
      <c r="IG260" s="81"/>
      <c r="IH260" s="81"/>
      <c r="II260" s="81"/>
      <c r="IJ260" s="81"/>
      <c r="IK260" s="81"/>
      <c r="IL260" s="81"/>
      <c r="IM260" s="81"/>
      <c r="IN260" s="81"/>
      <c r="IO260" s="81"/>
      <c r="IP260" s="81"/>
      <c r="IQ260" s="81"/>
      <c r="IR260" s="81"/>
      <c r="IS260" s="81"/>
      <c r="IT260" s="81"/>
      <c r="IU260" s="81"/>
      <c r="IV260" s="81"/>
    </row>
    <row r="261" spans="1:256" ht="14.25">
      <c r="A261" s="98"/>
      <c r="HQ261" s="81"/>
      <c r="HR261" s="81"/>
      <c r="HS261" s="81"/>
      <c r="HT261" s="81"/>
      <c r="HU261" s="81"/>
      <c r="HV261" s="81"/>
      <c r="HW261" s="81"/>
      <c r="HX261" s="81"/>
      <c r="HY261" s="81"/>
      <c r="HZ261" s="81"/>
      <c r="IA261" s="81"/>
      <c r="IB261" s="81"/>
      <c r="IC261" s="81"/>
      <c r="ID261" s="81"/>
      <c r="IE261" s="81"/>
      <c r="IF261" s="81"/>
      <c r="IG261" s="81"/>
      <c r="IH261" s="81"/>
      <c r="II261" s="81"/>
      <c r="IJ261" s="81"/>
      <c r="IK261" s="81"/>
      <c r="IL261" s="81"/>
      <c r="IM261" s="81"/>
      <c r="IN261" s="81"/>
      <c r="IO261" s="81"/>
      <c r="IP261" s="81"/>
      <c r="IQ261" s="81"/>
      <c r="IR261" s="81"/>
      <c r="IS261" s="81"/>
      <c r="IT261" s="81"/>
      <c r="IU261" s="81"/>
      <c r="IV261" s="81"/>
    </row>
    <row r="262" spans="1:256" ht="14.25">
      <c r="A262" s="98"/>
      <c r="HQ262" s="81"/>
      <c r="HR262" s="81"/>
      <c r="HS262" s="81"/>
      <c r="HT262" s="81"/>
      <c r="HU262" s="81"/>
      <c r="HV262" s="81"/>
      <c r="HW262" s="81"/>
      <c r="HX262" s="81"/>
      <c r="HY262" s="81"/>
      <c r="HZ262" s="81"/>
      <c r="IA262" s="81"/>
      <c r="IB262" s="81"/>
      <c r="IC262" s="81"/>
      <c r="ID262" s="81"/>
      <c r="IE262" s="81"/>
      <c r="IF262" s="81"/>
      <c r="IG262" s="81"/>
      <c r="IH262" s="81"/>
      <c r="II262" s="81"/>
      <c r="IJ262" s="81"/>
      <c r="IK262" s="81"/>
      <c r="IL262" s="81"/>
      <c r="IM262" s="81"/>
      <c r="IN262" s="81"/>
      <c r="IO262" s="81"/>
      <c r="IP262" s="81"/>
      <c r="IQ262" s="81"/>
      <c r="IR262" s="81"/>
      <c r="IS262" s="81"/>
      <c r="IT262" s="81"/>
      <c r="IU262" s="81"/>
      <c r="IV262" s="81"/>
    </row>
    <row r="263" spans="1:256" ht="14.25">
      <c r="A263" s="98"/>
      <c r="HQ263" s="81"/>
      <c r="HR263" s="81"/>
      <c r="HS263" s="81"/>
      <c r="HT263" s="81"/>
      <c r="HU263" s="81"/>
      <c r="HV263" s="81"/>
      <c r="HW263" s="81"/>
      <c r="HX263" s="81"/>
      <c r="HY263" s="81"/>
      <c r="HZ263" s="81"/>
      <c r="IA263" s="81"/>
      <c r="IB263" s="81"/>
      <c r="IC263" s="81"/>
      <c r="ID263" s="81"/>
      <c r="IE263" s="81"/>
      <c r="IF263" s="81"/>
      <c r="IG263" s="81"/>
      <c r="IH263" s="81"/>
      <c r="II263" s="81"/>
      <c r="IJ263" s="81"/>
      <c r="IK263" s="81"/>
      <c r="IL263" s="81"/>
      <c r="IM263" s="81"/>
      <c r="IN263" s="81"/>
      <c r="IO263" s="81"/>
      <c r="IP263" s="81"/>
      <c r="IQ263" s="81"/>
      <c r="IR263" s="81"/>
      <c r="IS263" s="81"/>
      <c r="IT263" s="81"/>
      <c r="IU263" s="81"/>
      <c r="IV263" s="81"/>
    </row>
    <row r="264" spans="1:256" ht="14.25">
      <c r="A264" s="98"/>
      <c r="HQ264" s="81"/>
      <c r="HR264" s="81"/>
      <c r="HS264" s="81"/>
      <c r="HT264" s="81"/>
      <c r="HU264" s="81"/>
      <c r="HV264" s="81"/>
      <c r="HW264" s="81"/>
      <c r="HX264" s="81"/>
      <c r="HY264" s="81"/>
      <c r="HZ264" s="81"/>
      <c r="IA264" s="81"/>
      <c r="IB264" s="81"/>
      <c r="IC264" s="81"/>
      <c r="ID264" s="81"/>
      <c r="IE264" s="81"/>
      <c r="IF264" s="81"/>
      <c r="IG264" s="81"/>
      <c r="IH264" s="81"/>
      <c r="II264" s="81"/>
      <c r="IJ264" s="81"/>
      <c r="IK264" s="81"/>
      <c r="IL264" s="81"/>
      <c r="IM264" s="81"/>
      <c r="IN264" s="81"/>
      <c r="IO264" s="81"/>
      <c r="IP264" s="81"/>
      <c r="IQ264" s="81"/>
      <c r="IR264" s="81"/>
      <c r="IS264" s="81"/>
      <c r="IT264" s="81"/>
      <c r="IU264" s="81"/>
      <c r="IV264" s="81"/>
    </row>
    <row r="265" spans="1:256" ht="14.25">
      <c r="A265" s="98"/>
      <c r="HQ265" s="81"/>
      <c r="HR265" s="81"/>
      <c r="HS265" s="81"/>
      <c r="HT265" s="81"/>
      <c r="HU265" s="81"/>
      <c r="HV265" s="81"/>
      <c r="HW265" s="81"/>
      <c r="HX265" s="81"/>
      <c r="HY265" s="81"/>
      <c r="HZ265" s="81"/>
      <c r="IA265" s="81"/>
      <c r="IB265" s="81"/>
      <c r="IC265" s="81"/>
      <c r="ID265" s="81"/>
      <c r="IE265" s="81"/>
      <c r="IF265" s="81"/>
      <c r="IG265" s="81"/>
      <c r="IH265" s="81"/>
      <c r="II265" s="81"/>
      <c r="IJ265" s="81"/>
      <c r="IK265" s="81"/>
      <c r="IL265" s="81"/>
      <c r="IM265" s="81"/>
      <c r="IN265" s="81"/>
      <c r="IO265" s="81"/>
      <c r="IP265" s="81"/>
      <c r="IQ265" s="81"/>
      <c r="IR265" s="81"/>
      <c r="IS265" s="81"/>
      <c r="IT265" s="81"/>
      <c r="IU265" s="81"/>
      <c r="IV265" s="81"/>
    </row>
    <row r="266" spans="1:256" ht="14.25">
      <c r="A266" s="98"/>
      <c r="HQ266" s="81"/>
      <c r="HR266" s="81"/>
      <c r="HS266" s="81"/>
      <c r="HT266" s="81"/>
      <c r="HU266" s="81"/>
      <c r="HV266" s="81"/>
      <c r="HW266" s="81"/>
      <c r="HX266" s="81"/>
      <c r="HY266" s="81"/>
      <c r="HZ266" s="81"/>
      <c r="IA266" s="81"/>
      <c r="IB266" s="81"/>
      <c r="IC266" s="81"/>
      <c r="ID266" s="81"/>
      <c r="IE266" s="81"/>
      <c r="IF266" s="81"/>
      <c r="IG266" s="81"/>
      <c r="IH266" s="81"/>
      <c r="II266" s="81"/>
      <c r="IJ266" s="81"/>
      <c r="IK266" s="81"/>
      <c r="IL266" s="81"/>
      <c r="IM266" s="81"/>
      <c r="IN266" s="81"/>
      <c r="IO266" s="81"/>
      <c r="IP266" s="81"/>
      <c r="IQ266" s="81"/>
      <c r="IR266" s="81"/>
      <c r="IS266" s="81"/>
      <c r="IT266" s="81"/>
      <c r="IU266" s="81"/>
      <c r="IV266" s="81"/>
    </row>
    <row r="267" spans="1:256" ht="14.25">
      <c r="A267" s="98"/>
      <c r="HQ267" s="81"/>
      <c r="HR267" s="81"/>
      <c r="HS267" s="81"/>
      <c r="HT267" s="81"/>
      <c r="HU267" s="81"/>
      <c r="HV267" s="81"/>
      <c r="HW267" s="81"/>
      <c r="HX267" s="81"/>
      <c r="HY267" s="81"/>
      <c r="HZ267" s="81"/>
      <c r="IA267" s="81"/>
      <c r="IB267" s="81"/>
      <c r="IC267" s="81"/>
      <c r="ID267" s="81"/>
      <c r="IE267" s="81"/>
      <c r="IF267" s="81"/>
      <c r="IG267" s="81"/>
      <c r="IH267" s="81"/>
      <c r="II267" s="81"/>
      <c r="IJ267" s="81"/>
      <c r="IK267" s="81"/>
      <c r="IL267" s="81"/>
      <c r="IM267" s="81"/>
      <c r="IN267" s="81"/>
      <c r="IO267" s="81"/>
      <c r="IP267" s="81"/>
      <c r="IQ267" s="81"/>
      <c r="IR267" s="81"/>
      <c r="IS267" s="81"/>
      <c r="IT267" s="81"/>
      <c r="IU267" s="81"/>
      <c r="IV267" s="81"/>
    </row>
    <row r="268" spans="1:256" ht="14.25">
      <c r="A268" s="98"/>
      <c r="HQ268" s="81"/>
      <c r="HR268" s="81"/>
      <c r="HS268" s="81"/>
      <c r="HT268" s="81"/>
      <c r="HU268" s="81"/>
      <c r="HV268" s="81"/>
      <c r="HW268" s="81"/>
      <c r="HX268" s="81"/>
      <c r="HY268" s="81"/>
      <c r="HZ268" s="81"/>
      <c r="IA268" s="81"/>
      <c r="IB268" s="81"/>
      <c r="IC268" s="81"/>
      <c r="ID268" s="81"/>
      <c r="IE268" s="81"/>
      <c r="IF268" s="81"/>
      <c r="IG268" s="81"/>
      <c r="IH268" s="81"/>
      <c r="II268" s="81"/>
      <c r="IJ268" s="81"/>
      <c r="IK268" s="81"/>
      <c r="IL268" s="81"/>
      <c r="IM268" s="81"/>
      <c r="IN268" s="81"/>
      <c r="IO268" s="81"/>
      <c r="IP268" s="81"/>
      <c r="IQ268" s="81"/>
      <c r="IR268" s="81"/>
      <c r="IS268" s="81"/>
      <c r="IT268" s="81"/>
      <c r="IU268" s="81"/>
      <c r="IV268" s="81"/>
    </row>
    <row r="269" spans="1:256" ht="14.25">
      <c r="A269" s="98"/>
      <c r="HQ269" s="81"/>
      <c r="HR269" s="81"/>
      <c r="HS269" s="81"/>
      <c r="HT269" s="81"/>
      <c r="HU269" s="81"/>
      <c r="HV269" s="81"/>
      <c r="HW269" s="81"/>
      <c r="HX269" s="81"/>
      <c r="HY269" s="81"/>
      <c r="HZ269" s="81"/>
      <c r="IA269" s="81"/>
      <c r="IB269" s="81"/>
      <c r="IC269" s="81"/>
      <c r="ID269" s="81"/>
      <c r="IE269" s="81"/>
      <c r="IF269" s="81"/>
      <c r="IG269" s="81"/>
      <c r="IH269" s="81"/>
      <c r="II269" s="81"/>
      <c r="IJ269" s="81"/>
      <c r="IK269" s="81"/>
      <c r="IL269" s="81"/>
      <c r="IM269" s="81"/>
      <c r="IN269" s="81"/>
      <c r="IO269" s="81"/>
      <c r="IP269" s="81"/>
      <c r="IQ269" s="81"/>
      <c r="IR269" s="81"/>
      <c r="IS269" s="81"/>
      <c r="IT269" s="81"/>
      <c r="IU269" s="81"/>
      <c r="IV269" s="81"/>
    </row>
    <row r="270" spans="1:256" ht="14.25">
      <c r="A270" s="98"/>
      <c r="HQ270" s="81"/>
      <c r="HR270" s="81"/>
      <c r="HS270" s="81"/>
      <c r="HT270" s="81"/>
      <c r="HU270" s="81"/>
      <c r="HV270" s="81"/>
      <c r="HW270" s="81"/>
      <c r="HX270" s="81"/>
      <c r="HY270" s="81"/>
      <c r="HZ270" s="81"/>
      <c r="IA270" s="81"/>
      <c r="IB270" s="81"/>
      <c r="IC270" s="81"/>
      <c r="ID270" s="81"/>
      <c r="IE270" s="81"/>
      <c r="IF270" s="81"/>
      <c r="IG270" s="81"/>
      <c r="IH270" s="81"/>
      <c r="II270" s="81"/>
      <c r="IJ270" s="81"/>
      <c r="IK270" s="81"/>
      <c r="IL270" s="81"/>
      <c r="IM270" s="81"/>
      <c r="IN270" s="81"/>
      <c r="IO270" s="81"/>
      <c r="IP270" s="81"/>
      <c r="IQ270" s="81"/>
      <c r="IR270" s="81"/>
      <c r="IS270" s="81"/>
      <c r="IT270" s="81"/>
      <c r="IU270" s="81"/>
      <c r="IV270" s="81"/>
    </row>
    <row r="271" spans="1:256" ht="14.25">
      <c r="A271" s="98"/>
      <c r="HQ271" s="81"/>
      <c r="HR271" s="81"/>
      <c r="HS271" s="81"/>
      <c r="HT271" s="81"/>
      <c r="HU271" s="81"/>
      <c r="HV271" s="81"/>
      <c r="HW271" s="81"/>
      <c r="HX271" s="81"/>
      <c r="HY271" s="81"/>
      <c r="HZ271" s="81"/>
      <c r="IA271" s="81"/>
      <c r="IB271" s="81"/>
      <c r="IC271" s="81"/>
      <c r="ID271" s="81"/>
      <c r="IE271" s="81"/>
      <c r="IF271" s="81"/>
      <c r="IG271" s="81"/>
      <c r="IH271" s="81"/>
      <c r="II271" s="81"/>
      <c r="IJ271" s="81"/>
      <c r="IK271" s="81"/>
      <c r="IL271" s="81"/>
      <c r="IM271" s="81"/>
      <c r="IN271" s="81"/>
      <c r="IO271" s="81"/>
      <c r="IP271" s="81"/>
      <c r="IQ271" s="81"/>
      <c r="IR271" s="81"/>
      <c r="IS271" s="81"/>
      <c r="IT271" s="81"/>
      <c r="IU271" s="81"/>
      <c r="IV271" s="81"/>
    </row>
    <row r="272" spans="1:256" ht="14.25">
      <c r="A272" s="98"/>
      <c r="HQ272" s="81"/>
      <c r="HR272" s="81"/>
      <c r="HS272" s="81"/>
      <c r="HT272" s="81"/>
      <c r="HU272" s="81"/>
      <c r="HV272" s="81"/>
      <c r="HW272" s="81"/>
      <c r="HX272" s="81"/>
      <c r="HY272" s="81"/>
      <c r="HZ272" s="81"/>
      <c r="IA272" s="81"/>
      <c r="IB272" s="81"/>
      <c r="IC272" s="81"/>
      <c r="ID272" s="81"/>
      <c r="IE272" s="81"/>
      <c r="IF272" s="81"/>
      <c r="IG272" s="81"/>
      <c r="IH272" s="81"/>
      <c r="II272" s="81"/>
      <c r="IJ272" s="81"/>
      <c r="IK272" s="81"/>
      <c r="IL272" s="81"/>
      <c r="IM272" s="81"/>
      <c r="IN272" s="81"/>
      <c r="IO272" s="81"/>
      <c r="IP272" s="81"/>
      <c r="IQ272" s="81"/>
      <c r="IR272" s="81"/>
      <c r="IS272" s="81"/>
      <c r="IT272" s="81"/>
      <c r="IU272" s="81"/>
      <c r="IV272" s="81"/>
    </row>
    <row r="273" spans="1:256" ht="14.25">
      <c r="A273" s="98"/>
      <c r="HQ273" s="81"/>
      <c r="HR273" s="81"/>
      <c r="HS273" s="81"/>
      <c r="HT273" s="81"/>
      <c r="HU273" s="81"/>
      <c r="HV273" s="81"/>
      <c r="HW273" s="81"/>
      <c r="HX273" s="81"/>
      <c r="HY273" s="81"/>
      <c r="HZ273" s="81"/>
      <c r="IA273" s="81"/>
      <c r="IB273" s="81"/>
      <c r="IC273" s="81"/>
      <c r="ID273" s="81"/>
      <c r="IE273" s="81"/>
      <c r="IF273" s="81"/>
      <c r="IG273" s="81"/>
      <c r="IH273" s="81"/>
      <c r="II273" s="81"/>
      <c r="IJ273" s="81"/>
      <c r="IK273" s="81"/>
      <c r="IL273" s="81"/>
      <c r="IM273" s="81"/>
      <c r="IN273" s="81"/>
      <c r="IO273" s="81"/>
      <c r="IP273" s="81"/>
      <c r="IQ273" s="81"/>
      <c r="IR273" s="81"/>
      <c r="IS273" s="81"/>
      <c r="IT273" s="81"/>
      <c r="IU273" s="81"/>
      <c r="IV273" s="81"/>
    </row>
    <row r="274" spans="1:256" ht="14.25">
      <c r="A274" s="98"/>
      <c r="HQ274" s="81"/>
      <c r="HR274" s="81"/>
      <c r="HS274" s="81"/>
      <c r="HT274" s="81"/>
      <c r="HU274" s="81"/>
      <c r="HV274" s="81"/>
      <c r="HW274" s="81"/>
      <c r="HX274" s="81"/>
      <c r="HY274" s="81"/>
      <c r="HZ274" s="81"/>
      <c r="IA274" s="81"/>
      <c r="IB274" s="81"/>
      <c r="IC274" s="81"/>
      <c r="ID274" s="81"/>
      <c r="IE274" s="81"/>
      <c r="IF274" s="81"/>
      <c r="IG274" s="81"/>
      <c r="IH274" s="81"/>
      <c r="II274" s="81"/>
      <c r="IJ274" s="81"/>
      <c r="IK274" s="81"/>
      <c r="IL274" s="81"/>
      <c r="IM274" s="81"/>
      <c r="IN274" s="81"/>
      <c r="IO274" s="81"/>
      <c r="IP274" s="81"/>
      <c r="IQ274" s="81"/>
      <c r="IR274" s="81"/>
      <c r="IS274" s="81"/>
      <c r="IT274" s="81"/>
      <c r="IU274" s="81"/>
      <c r="IV274" s="81"/>
    </row>
    <row r="275" spans="1:256" ht="14.25">
      <c r="A275" s="98"/>
      <c r="HQ275" s="81"/>
      <c r="HR275" s="81"/>
      <c r="HS275" s="81"/>
      <c r="HT275" s="81"/>
      <c r="HU275" s="81"/>
      <c r="HV275" s="81"/>
      <c r="HW275" s="81"/>
      <c r="HX275" s="81"/>
      <c r="HY275" s="81"/>
      <c r="HZ275" s="81"/>
      <c r="IA275" s="81"/>
      <c r="IB275" s="81"/>
      <c r="IC275" s="81"/>
      <c r="ID275" s="81"/>
      <c r="IE275" s="81"/>
      <c r="IF275" s="81"/>
      <c r="IG275" s="81"/>
      <c r="IH275" s="81"/>
      <c r="II275" s="81"/>
      <c r="IJ275" s="81"/>
      <c r="IK275" s="81"/>
      <c r="IL275" s="81"/>
      <c r="IM275" s="81"/>
      <c r="IN275" s="81"/>
      <c r="IO275" s="81"/>
      <c r="IP275" s="81"/>
      <c r="IQ275" s="81"/>
      <c r="IR275" s="81"/>
      <c r="IS275" s="81"/>
      <c r="IT275" s="81"/>
      <c r="IU275" s="81"/>
      <c r="IV275" s="81"/>
    </row>
    <row r="276" spans="1:256" ht="14.25">
      <c r="A276" s="98"/>
      <c r="HQ276" s="81"/>
      <c r="HR276" s="81"/>
      <c r="HS276" s="81"/>
      <c r="HT276" s="81"/>
      <c r="HU276" s="81"/>
      <c r="HV276" s="81"/>
      <c r="HW276" s="81"/>
      <c r="HX276" s="81"/>
      <c r="HY276" s="81"/>
      <c r="HZ276" s="81"/>
      <c r="IA276" s="81"/>
      <c r="IB276" s="81"/>
      <c r="IC276" s="81"/>
      <c r="ID276" s="81"/>
      <c r="IE276" s="81"/>
      <c r="IF276" s="81"/>
      <c r="IG276" s="81"/>
      <c r="IH276" s="81"/>
      <c r="II276" s="81"/>
      <c r="IJ276" s="81"/>
      <c r="IK276" s="81"/>
      <c r="IL276" s="81"/>
      <c r="IM276" s="81"/>
      <c r="IN276" s="81"/>
      <c r="IO276" s="81"/>
      <c r="IP276" s="81"/>
      <c r="IQ276" s="81"/>
      <c r="IR276" s="81"/>
      <c r="IS276" s="81"/>
      <c r="IT276" s="81"/>
      <c r="IU276" s="81"/>
      <c r="IV276" s="81"/>
    </row>
    <row r="277" spans="1:256" ht="14.25">
      <c r="A277" s="98"/>
      <c r="HQ277" s="81"/>
      <c r="HR277" s="81"/>
      <c r="HS277" s="81"/>
      <c r="HT277" s="81"/>
      <c r="HU277" s="81"/>
      <c r="HV277" s="81"/>
      <c r="HW277" s="81"/>
      <c r="HX277" s="81"/>
      <c r="HY277" s="81"/>
      <c r="HZ277" s="81"/>
      <c r="IA277" s="81"/>
      <c r="IB277" s="81"/>
      <c r="IC277" s="81"/>
      <c r="ID277" s="81"/>
      <c r="IE277" s="81"/>
      <c r="IF277" s="81"/>
      <c r="IG277" s="81"/>
      <c r="IH277" s="81"/>
      <c r="II277" s="81"/>
      <c r="IJ277" s="81"/>
      <c r="IK277" s="81"/>
      <c r="IL277" s="81"/>
      <c r="IM277" s="81"/>
      <c r="IN277" s="81"/>
      <c r="IO277" s="81"/>
      <c r="IP277" s="81"/>
      <c r="IQ277" s="81"/>
      <c r="IR277" s="81"/>
      <c r="IS277" s="81"/>
      <c r="IT277" s="81"/>
      <c r="IU277" s="81"/>
      <c r="IV277" s="81"/>
    </row>
    <row r="278" spans="1:256" ht="14.25">
      <c r="A278" s="98"/>
      <c r="HQ278" s="81"/>
      <c r="HR278" s="81"/>
      <c r="HS278" s="81"/>
      <c r="HT278" s="81"/>
      <c r="HU278" s="81"/>
      <c r="HV278" s="81"/>
      <c r="HW278" s="81"/>
      <c r="HX278" s="81"/>
      <c r="HY278" s="81"/>
      <c r="HZ278" s="81"/>
      <c r="IA278" s="81"/>
      <c r="IB278" s="81"/>
      <c r="IC278" s="81"/>
      <c r="ID278" s="81"/>
      <c r="IE278" s="81"/>
      <c r="IF278" s="81"/>
      <c r="IG278" s="81"/>
      <c r="IH278" s="81"/>
      <c r="II278" s="81"/>
      <c r="IJ278" s="81"/>
      <c r="IK278" s="81"/>
      <c r="IL278" s="81"/>
      <c r="IM278" s="81"/>
      <c r="IN278" s="81"/>
      <c r="IO278" s="81"/>
      <c r="IP278" s="81"/>
      <c r="IQ278" s="81"/>
      <c r="IR278" s="81"/>
      <c r="IS278" s="81"/>
      <c r="IT278" s="81"/>
      <c r="IU278" s="81"/>
      <c r="IV278" s="81"/>
    </row>
    <row r="279" spans="1:256" ht="14.25">
      <c r="A279" s="98"/>
      <c r="HQ279" s="81"/>
      <c r="HR279" s="81"/>
      <c r="HS279" s="81"/>
      <c r="HT279" s="81"/>
      <c r="HU279" s="81"/>
      <c r="HV279" s="81"/>
      <c r="HW279" s="81"/>
      <c r="HX279" s="81"/>
      <c r="HY279" s="81"/>
      <c r="HZ279" s="81"/>
      <c r="IA279" s="81"/>
      <c r="IB279" s="81"/>
      <c r="IC279" s="81"/>
      <c r="ID279" s="81"/>
      <c r="IE279" s="81"/>
      <c r="IF279" s="81"/>
      <c r="IG279" s="81"/>
      <c r="IH279" s="81"/>
      <c r="II279" s="81"/>
      <c r="IJ279" s="81"/>
      <c r="IK279" s="81"/>
      <c r="IL279" s="81"/>
      <c r="IM279" s="81"/>
      <c r="IN279" s="81"/>
      <c r="IO279" s="81"/>
      <c r="IP279" s="81"/>
      <c r="IQ279" s="81"/>
      <c r="IR279" s="81"/>
      <c r="IS279" s="81"/>
      <c r="IT279" s="81"/>
      <c r="IU279" s="81"/>
      <c r="IV279" s="81"/>
    </row>
    <row r="280" spans="1:256" ht="14.25">
      <c r="A280" s="98"/>
      <c r="HQ280" s="81"/>
      <c r="HR280" s="81"/>
      <c r="HS280" s="81"/>
      <c r="HT280" s="81"/>
      <c r="HU280" s="81"/>
      <c r="HV280" s="81"/>
      <c r="HW280" s="81"/>
      <c r="HX280" s="81"/>
      <c r="HY280" s="81"/>
      <c r="HZ280" s="81"/>
      <c r="IA280" s="81"/>
      <c r="IB280" s="81"/>
      <c r="IC280" s="81"/>
      <c r="ID280" s="81"/>
      <c r="IE280" s="81"/>
      <c r="IF280" s="81"/>
      <c r="IG280" s="81"/>
      <c r="IH280" s="81"/>
      <c r="II280" s="81"/>
      <c r="IJ280" s="81"/>
      <c r="IK280" s="81"/>
      <c r="IL280" s="81"/>
      <c r="IM280" s="81"/>
      <c r="IN280" s="81"/>
      <c r="IO280" s="81"/>
      <c r="IP280" s="81"/>
      <c r="IQ280" s="81"/>
      <c r="IR280" s="81"/>
      <c r="IS280" s="81"/>
      <c r="IT280" s="81"/>
      <c r="IU280" s="81"/>
      <c r="IV280" s="81"/>
    </row>
    <row r="281" spans="1:256" ht="14.25">
      <c r="A281" s="98"/>
      <c r="HQ281" s="81"/>
      <c r="HR281" s="81"/>
      <c r="HS281" s="81"/>
      <c r="HT281" s="81"/>
      <c r="HU281" s="81"/>
      <c r="HV281" s="81"/>
      <c r="HW281" s="81"/>
      <c r="HX281" s="81"/>
      <c r="HY281" s="81"/>
      <c r="HZ281" s="81"/>
      <c r="IA281" s="81"/>
      <c r="IB281" s="81"/>
      <c r="IC281" s="81"/>
      <c r="ID281" s="81"/>
      <c r="IE281" s="81"/>
      <c r="IF281" s="81"/>
      <c r="IG281" s="81"/>
      <c r="IH281" s="81"/>
      <c r="II281" s="81"/>
      <c r="IJ281" s="81"/>
      <c r="IK281" s="81"/>
      <c r="IL281" s="81"/>
      <c r="IM281" s="81"/>
      <c r="IN281" s="81"/>
      <c r="IO281" s="81"/>
      <c r="IP281" s="81"/>
      <c r="IQ281" s="81"/>
      <c r="IR281" s="81"/>
      <c r="IS281" s="81"/>
      <c r="IT281" s="81"/>
      <c r="IU281" s="81"/>
      <c r="IV281" s="81"/>
    </row>
    <row r="282" spans="1:256" ht="14.25">
      <c r="A282" s="98"/>
      <c r="HQ282" s="81"/>
      <c r="HR282" s="81"/>
      <c r="HS282" s="81"/>
      <c r="HT282" s="81"/>
      <c r="HU282" s="81"/>
      <c r="HV282" s="81"/>
      <c r="HW282" s="81"/>
      <c r="HX282" s="81"/>
      <c r="HY282" s="81"/>
      <c r="HZ282" s="81"/>
      <c r="IA282" s="81"/>
      <c r="IB282" s="81"/>
      <c r="IC282" s="81"/>
      <c r="ID282" s="81"/>
      <c r="IE282" s="81"/>
      <c r="IF282" s="81"/>
      <c r="IG282" s="81"/>
      <c r="IH282" s="81"/>
      <c r="II282" s="81"/>
      <c r="IJ282" s="81"/>
      <c r="IK282" s="81"/>
      <c r="IL282" s="81"/>
      <c r="IM282" s="81"/>
      <c r="IN282" s="81"/>
      <c r="IO282" s="81"/>
      <c r="IP282" s="81"/>
      <c r="IQ282" s="81"/>
      <c r="IR282" s="81"/>
      <c r="IS282" s="81"/>
      <c r="IT282" s="81"/>
      <c r="IU282" s="81"/>
      <c r="IV282" s="81"/>
    </row>
    <row r="283" spans="1:256" ht="14.25">
      <c r="A283" s="98"/>
      <c r="HQ283" s="81"/>
      <c r="HR283" s="81"/>
      <c r="HS283" s="81"/>
      <c r="HT283" s="81"/>
      <c r="HU283" s="81"/>
      <c r="HV283" s="81"/>
      <c r="HW283" s="81"/>
      <c r="HX283" s="81"/>
      <c r="HY283" s="81"/>
      <c r="HZ283" s="81"/>
      <c r="IA283" s="81"/>
      <c r="IB283" s="81"/>
      <c r="IC283" s="81"/>
      <c r="ID283" s="81"/>
      <c r="IE283" s="81"/>
      <c r="IF283" s="81"/>
      <c r="IG283" s="81"/>
      <c r="IH283" s="81"/>
      <c r="II283" s="81"/>
      <c r="IJ283" s="81"/>
      <c r="IK283" s="81"/>
      <c r="IL283" s="81"/>
      <c r="IM283" s="81"/>
      <c r="IN283" s="81"/>
      <c r="IO283" s="81"/>
      <c r="IP283" s="81"/>
      <c r="IQ283" s="81"/>
      <c r="IR283" s="81"/>
      <c r="IS283" s="81"/>
      <c r="IT283" s="81"/>
      <c r="IU283" s="81"/>
      <c r="IV283" s="81"/>
    </row>
    <row r="284" spans="1:256" ht="14.25">
      <c r="A284" s="98"/>
      <c r="HQ284" s="81"/>
      <c r="HR284" s="81"/>
      <c r="HS284" s="81"/>
      <c r="HT284" s="81"/>
      <c r="HU284" s="81"/>
      <c r="HV284" s="81"/>
      <c r="HW284" s="81"/>
      <c r="HX284" s="81"/>
      <c r="HY284" s="81"/>
      <c r="HZ284" s="81"/>
      <c r="IA284" s="81"/>
      <c r="IB284" s="81"/>
      <c r="IC284" s="81"/>
      <c r="ID284" s="81"/>
      <c r="IE284" s="81"/>
      <c r="IF284" s="81"/>
      <c r="IG284" s="81"/>
      <c r="IH284" s="81"/>
      <c r="II284" s="81"/>
      <c r="IJ284" s="81"/>
      <c r="IK284" s="81"/>
      <c r="IL284" s="81"/>
      <c r="IM284" s="81"/>
      <c r="IN284" s="81"/>
      <c r="IO284" s="81"/>
      <c r="IP284" s="81"/>
      <c r="IQ284" s="81"/>
      <c r="IR284" s="81"/>
      <c r="IS284" s="81"/>
      <c r="IT284" s="81"/>
      <c r="IU284" s="81"/>
      <c r="IV284" s="81"/>
    </row>
    <row r="285" spans="1:256" ht="14.25">
      <c r="A285" s="98"/>
      <c r="HQ285" s="81"/>
      <c r="HR285" s="81"/>
      <c r="HS285" s="81"/>
      <c r="HT285" s="81"/>
      <c r="HU285" s="81"/>
      <c r="HV285" s="81"/>
      <c r="HW285" s="81"/>
      <c r="HX285" s="81"/>
      <c r="HY285" s="81"/>
      <c r="HZ285" s="81"/>
      <c r="IA285" s="81"/>
      <c r="IB285" s="81"/>
      <c r="IC285" s="81"/>
      <c r="ID285" s="81"/>
      <c r="IE285" s="81"/>
      <c r="IF285" s="81"/>
      <c r="IG285" s="81"/>
      <c r="IH285" s="81"/>
      <c r="II285" s="81"/>
      <c r="IJ285" s="81"/>
      <c r="IK285" s="81"/>
      <c r="IL285" s="81"/>
      <c r="IM285" s="81"/>
      <c r="IN285" s="81"/>
      <c r="IO285" s="81"/>
      <c r="IP285" s="81"/>
      <c r="IQ285" s="81"/>
      <c r="IR285" s="81"/>
      <c r="IS285" s="81"/>
      <c r="IT285" s="81"/>
      <c r="IU285" s="81"/>
      <c r="IV285" s="81"/>
    </row>
    <row r="286" spans="1:256" ht="14.25">
      <c r="A286" s="98"/>
      <c r="HQ286" s="81"/>
      <c r="HR286" s="81"/>
      <c r="HS286" s="81"/>
      <c r="HT286" s="81"/>
      <c r="HU286" s="81"/>
      <c r="HV286" s="81"/>
      <c r="HW286" s="81"/>
      <c r="HX286" s="81"/>
      <c r="HY286" s="81"/>
      <c r="HZ286" s="81"/>
      <c r="IA286" s="81"/>
      <c r="IB286" s="81"/>
      <c r="IC286" s="81"/>
      <c r="ID286" s="81"/>
      <c r="IE286" s="81"/>
      <c r="IF286" s="81"/>
      <c r="IG286" s="81"/>
      <c r="IH286" s="81"/>
      <c r="II286" s="81"/>
      <c r="IJ286" s="81"/>
      <c r="IK286" s="81"/>
      <c r="IL286" s="81"/>
      <c r="IM286" s="81"/>
      <c r="IN286" s="81"/>
      <c r="IO286" s="81"/>
      <c r="IP286" s="81"/>
      <c r="IQ286" s="81"/>
      <c r="IR286" s="81"/>
      <c r="IS286" s="81"/>
      <c r="IT286" s="81"/>
      <c r="IU286" s="81"/>
      <c r="IV286" s="81"/>
    </row>
    <row r="287" spans="1:256" ht="14.25">
      <c r="A287" s="98"/>
      <c r="HQ287" s="81"/>
      <c r="HR287" s="81"/>
      <c r="HS287" s="81"/>
      <c r="HT287" s="81"/>
      <c r="HU287" s="81"/>
      <c r="HV287" s="81"/>
      <c r="HW287" s="81"/>
      <c r="HX287" s="81"/>
      <c r="HY287" s="81"/>
      <c r="HZ287" s="81"/>
      <c r="IA287" s="81"/>
      <c r="IB287" s="81"/>
      <c r="IC287" s="81"/>
      <c r="ID287" s="81"/>
      <c r="IE287" s="81"/>
      <c r="IF287" s="81"/>
      <c r="IG287" s="81"/>
      <c r="IH287" s="81"/>
      <c r="II287" s="81"/>
      <c r="IJ287" s="81"/>
      <c r="IK287" s="81"/>
      <c r="IL287" s="81"/>
      <c r="IM287" s="81"/>
      <c r="IN287" s="81"/>
      <c r="IO287" s="81"/>
      <c r="IP287" s="81"/>
      <c r="IQ287" s="81"/>
      <c r="IR287" s="81"/>
      <c r="IS287" s="81"/>
      <c r="IT287" s="81"/>
      <c r="IU287" s="81"/>
      <c r="IV287" s="81"/>
    </row>
    <row r="288" spans="1:256" ht="14.25">
      <c r="A288" s="98"/>
      <c r="HQ288" s="81"/>
      <c r="HR288" s="81"/>
      <c r="HS288" s="81"/>
      <c r="HT288" s="81"/>
      <c r="HU288" s="81"/>
      <c r="HV288" s="81"/>
      <c r="HW288" s="81"/>
      <c r="HX288" s="81"/>
      <c r="HY288" s="81"/>
      <c r="HZ288" s="81"/>
      <c r="IA288" s="81"/>
      <c r="IB288" s="81"/>
      <c r="IC288" s="81"/>
      <c r="ID288" s="81"/>
      <c r="IE288" s="81"/>
      <c r="IF288" s="81"/>
      <c r="IG288" s="81"/>
      <c r="IH288" s="81"/>
      <c r="II288" s="81"/>
      <c r="IJ288" s="81"/>
      <c r="IK288" s="81"/>
      <c r="IL288" s="81"/>
      <c r="IM288" s="81"/>
      <c r="IN288" s="81"/>
      <c r="IO288" s="81"/>
      <c r="IP288" s="81"/>
      <c r="IQ288" s="81"/>
      <c r="IR288" s="81"/>
      <c r="IS288" s="81"/>
      <c r="IT288" s="81"/>
      <c r="IU288" s="81"/>
      <c r="IV288" s="81"/>
    </row>
    <row r="289" spans="1:256" ht="14.25">
      <c r="A289" s="98"/>
      <c r="HQ289" s="81"/>
      <c r="HR289" s="81"/>
      <c r="HS289" s="81"/>
      <c r="HT289" s="81"/>
      <c r="HU289" s="81"/>
      <c r="HV289" s="81"/>
      <c r="HW289" s="81"/>
      <c r="HX289" s="81"/>
      <c r="HY289" s="81"/>
      <c r="HZ289" s="81"/>
      <c r="IA289" s="81"/>
      <c r="IB289" s="81"/>
      <c r="IC289" s="81"/>
      <c r="ID289" s="81"/>
      <c r="IE289" s="81"/>
      <c r="IF289" s="81"/>
      <c r="IG289" s="81"/>
      <c r="IH289" s="81"/>
      <c r="II289" s="81"/>
      <c r="IJ289" s="81"/>
      <c r="IK289" s="81"/>
      <c r="IL289" s="81"/>
      <c r="IM289" s="81"/>
      <c r="IN289" s="81"/>
      <c r="IO289" s="81"/>
      <c r="IP289" s="81"/>
      <c r="IQ289" s="81"/>
      <c r="IR289" s="81"/>
      <c r="IS289" s="81"/>
      <c r="IT289" s="81"/>
      <c r="IU289" s="81"/>
      <c r="IV289" s="81"/>
    </row>
    <row r="290" spans="1:256" ht="14.25">
      <c r="A290" s="98"/>
      <c r="HQ290" s="81"/>
      <c r="HR290" s="81"/>
      <c r="HS290" s="81"/>
      <c r="HT290" s="81"/>
      <c r="HU290" s="81"/>
      <c r="HV290" s="81"/>
      <c r="HW290" s="81"/>
      <c r="HX290" s="81"/>
      <c r="HY290" s="81"/>
      <c r="HZ290" s="81"/>
      <c r="IA290" s="81"/>
      <c r="IB290" s="81"/>
      <c r="IC290" s="81"/>
      <c r="ID290" s="81"/>
      <c r="IE290" s="81"/>
      <c r="IF290" s="81"/>
      <c r="IG290" s="81"/>
      <c r="IH290" s="81"/>
      <c r="II290" s="81"/>
      <c r="IJ290" s="81"/>
      <c r="IK290" s="81"/>
      <c r="IL290" s="81"/>
      <c r="IM290" s="81"/>
      <c r="IN290" s="81"/>
      <c r="IO290" s="81"/>
      <c r="IP290" s="81"/>
      <c r="IQ290" s="81"/>
      <c r="IR290" s="81"/>
      <c r="IS290" s="81"/>
      <c r="IT290" s="81"/>
      <c r="IU290" s="81"/>
      <c r="IV290" s="81"/>
    </row>
    <row r="291" spans="1:256" ht="14.25">
      <c r="A291" s="98"/>
      <c r="HQ291" s="81"/>
      <c r="HR291" s="81"/>
      <c r="HS291" s="81"/>
      <c r="HT291" s="81"/>
      <c r="HU291" s="81"/>
      <c r="HV291" s="81"/>
      <c r="HW291" s="81"/>
      <c r="HX291" s="81"/>
      <c r="HY291" s="81"/>
      <c r="HZ291" s="81"/>
      <c r="IA291" s="81"/>
      <c r="IB291" s="81"/>
      <c r="IC291" s="81"/>
      <c r="ID291" s="81"/>
      <c r="IE291" s="81"/>
      <c r="IF291" s="81"/>
      <c r="IG291" s="81"/>
      <c r="IH291" s="81"/>
      <c r="II291" s="81"/>
      <c r="IJ291" s="81"/>
      <c r="IK291" s="81"/>
      <c r="IL291" s="81"/>
      <c r="IM291" s="81"/>
      <c r="IN291" s="81"/>
      <c r="IO291" s="81"/>
      <c r="IP291" s="81"/>
      <c r="IQ291" s="81"/>
      <c r="IR291" s="81"/>
      <c r="IS291" s="81"/>
      <c r="IT291" s="81"/>
      <c r="IU291" s="81"/>
      <c r="IV291" s="81"/>
    </row>
    <row r="292" spans="1:256" ht="14.25">
      <c r="A292" s="98"/>
      <c r="HQ292" s="81"/>
      <c r="HR292" s="81"/>
      <c r="HS292" s="81"/>
      <c r="HT292" s="81"/>
      <c r="HU292" s="81"/>
      <c r="HV292" s="81"/>
      <c r="HW292" s="81"/>
      <c r="HX292" s="81"/>
      <c r="HY292" s="81"/>
      <c r="HZ292" s="81"/>
      <c r="IA292" s="81"/>
      <c r="IB292" s="81"/>
      <c r="IC292" s="81"/>
      <c r="ID292" s="81"/>
      <c r="IE292" s="81"/>
      <c r="IF292" s="81"/>
      <c r="IG292" s="81"/>
      <c r="IH292" s="81"/>
      <c r="II292" s="81"/>
      <c r="IJ292" s="81"/>
      <c r="IK292" s="81"/>
      <c r="IL292" s="81"/>
      <c r="IM292" s="81"/>
      <c r="IN292" s="81"/>
      <c r="IO292" s="81"/>
      <c r="IP292" s="81"/>
      <c r="IQ292" s="81"/>
      <c r="IR292" s="81"/>
      <c r="IS292" s="81"/>
      <c r="IT292" s="81"/>
      <c r="IU292" s="81"/>
      <c r="IV292" s="81"/>
    </row>
    <row r="293" spans="1:256" ht="14.25">
      <c r="A293" s="98"/>
      <c r="HQ293" s="81"/>
      <c r="HR293" s="81"/>
      <c r="HS293" s="81"/>
      <c r="HT293" s="81"/>
      <c r="HU293" s="81"/>
      <c r="HV293" s="81"/>
      <c r="HW293" s="81"/>
      <c r="HX293" s="81"/>
      <c r="HY293" s="81"/>
      <c r="HZ293" s="81"/>
      <c r="IA293" s="81"/>
      <c r="IB293" s="81"/>
      <c r="IC293" s="81"/>
      <c r="ID293" s="81"/>
      <c r="IE293" s="81"/>
      <c r="IF293" s="81"/>
      <c r="IG293" s="81"/>
      <c r="IH293" s="81"/>
      <c r="II293" s="81"/>
      <c r="IJ293" s="81"/>
      <c r="IK293" s="81"/>
      <c r="IL293" s="81"/>
      <c r="IM293" s="81"/>
      <c r="IN293" s="81"/>
      <c r="IO293" s="81"/>
      <c r="IP293" s="81"/>
      <c r="IQ293" s="81"/>
      <c r="IR293" s="81"/>
      <c r="IS293" s="81"/>
      <c r="IT293" s="81"/>
      <c r="IU293" s="81"/>
      <c r="IV293" s="81"/>
    </row>
    <row r="294" spans="1:256" ht="14.25">
      <c r="A294" s="98"/>
      <c r="HQ294" s="81"/>
      <c r="HR294" s="81"/>
      <c r="HS294" s="81"/>
      <c r="HT294" s="81"/>
      <c r="HU294" s="81"/>
      <c r="HV294" s="81"/>
      <c r="HW294" s="81"/>
      <c r="HX294" s="81"/>
      <c r="HY294" s="81"/>
      <c r="HZ294" s="81"/>
      <c r="IA294" s="81"/>
      <c r="IB294" s="81"/>
      <c r="IC294" s="81"/>
      <c r="ID294" s="81"/>
      <c r="IE294" s="81"/>
      <c r="IF294" s="81"/>
      <c r="IG294" s="81"/>
      <c r="IH294" s="81"/>
      <c r="II294" s="81"/>
      <c r="IJ294" s="81"/>
      <c r="IK294" s="81"/>
      <c r="IL294" s="81"/>
      <c r="IM294" s="81"/>
      <c r="IN294" s="81"/>
      <c r="IO294" s="81"/>
      <c r="IP294" s="81"/>
      <c r="IQ294" s="81"/>
      <c r="IR294" s="81"/>
      <c r="IS294" s="81"/>
      <c r="IT294" s="81"/>
      <c r="IU294" s="81"/>
      <c r="IV294" s="81"/>
    </row>
    <row r="295" spans="1:256" ht="14.25">
      <c r="A295" s="98"/>
      <c r="HQ295" s="81"/>
      <c r="HR295" s="81"/>
      <c r="HS295" s="81"/>
      <c r="HT295" s="81"/>
      <c r="HU295" s="81"/>
      <c r="HV295" s="81"/>
      <c r="HW295" s="81"/>
      <c r="HX295" s="81"/>
      <c r="HY295" s="81"/>
      <c r="HZ295" s="81"/>
      <c r="IA295" s="81"/>
      <c r="IB295" s="81"/>
      <c r="IC295" s="81"/>
      <c r="ID295" s="81"/>
      <c r="IE295" s="81"/>
      <c r="IF295" s="81"/>
      <c r="IG295" s="81"/>
      <c r="IH295" s="81"/>
      <c r="II295" s="81"/>
      <c r="IJ295" s="81"/>
      <c r="IK295" s="81"/>
      <c r="IL295" s="81"/>
      <c r="IM295" s="81"/>
      <c r="IN295" s="81"/>
      <c r="IO295" s="81"/>
      <c r="IP295" s="81"/>
      <c r="IQ295" s="81"/>
      <c r="IR295" s="81"/>
      <c r="IS295" s="81"/>
      <c r="IT295" s="81"/>
      <c r="IU295" s="81"/>
      <c r="IV295" s="81"/>
    </row>
    <row r="296" spans="1:256" ht="14.25">
      <c r="A296" s="98"/>
      <c r="HQ296" s="81"/>
      <c r="HR296" s="81"/>
      <c r="HS296" s="81"/>
      <c r="HT296" s="81"/>
      <c r="HU296" s="81"/>
      <c r="HV296" s="81"/>
      <c r="HW296" s="81"/>
      <c r="HX296" s="81"/>
      <c r="HY296" s="81"/>
      <c r="HZ296" s="81"/>
      <c r="IA296" s="81"/>
      <c r="IB296" s="81"/>
      <c r="IC296" s="81"/>
      <c r="ID296" s="81"/>
      <c r="IE296" s="81"/>
      <c r="IF296" s="81"/>
      <c r="IG296" s="81"/>
      <c r="IH296" s="81"/>
      <c r="II296" s="81"/>
      <c r="IJ296" s="81"/>
      <c r="IK296" s="81"/>
      <c r="IL296" s="81"/>
      <c r="IM296" s="81"/>
      <c r="IN296" s="81"/>
      <c r="IO296" s="81"/>
      <c r="IP296" s="81"/>
      <c r="IQ296" s="81"/>
      <c r="IR296" s="81"/>
      <c r="IS296" s="81"/>
      <c r="IT296" s="81"/>
      <c r="IU296" s="81"/>
      <c r="IV296" s="81"/>
    </row>
    <row r="297" spans="1:256" ht="14.25">
      <c r="A297" s="98"/>
      <c r="HQ297" s="81"/>
      <c r="HR297" s="81"/>
      <c r="HS297" s="81"/>
      <c r="HT297" s="81"/>
      <c r="HU297" s="81"/>
      <c r="HV297" s="81"/>
      <c r="HW297" s="81"/>
      <c r="HX297" s="81"/>
      <c r="HY297" s="81"/>
      <c r="HZ297" s="81"/>
      <c r="IA297" s="81"/>
      <c r="IB297" s="81"/>
      <c r="IC297" s="81"/>
      <c r="ID297" s="81"/>
      <c r="IE297" s="81"/>
      <c r="IF297" s="81"/>
      <c r="IG297" s="81"/>
      <c r="IH297" s="81"/>
      <c r="II297" s="81"/>
      <c r="IJ297" s="81"/>
      <c r="IK297" s="81"/>
      <c r="IL297" s="81"/>
      <c r="IM297" s="81"/>
      <c r="IN297" s="81"/>
      <c r="IO297" s="81"/>
      <c r="IP297" s="81"/>
      <c r="IQ297" s="81"/>
      <c r="IR297" s="81"/>
      <c r="IS297" s="81"/>
      <c r="IT297" s="81"/>
      <c r="IU297" s="81"/>
      <c r="IV297" s="81"/>
    </row>
    <row r="298" spans="1:256" ht="14.25">
      <c r="A298" s="98"/>
      <c r="HQ298" s="81"/>
      <c r="HR298" s="81"/>
      <c r="HS298" s="81"/>
      <c r="HT298" s="81"/>
      <c r="HU298" s="81"/>
      <c r="HV298" s="81"/>
      <c r="HW298" s="81"/>
      <c r="HX298" s="81"/>
      <c r="HY298" s="81"/>
      <c r="HZ298" s="81"/>
      <c r="IA298" s="81"/>
      <c r="IB298" s="81"/>
      <c r="IC298" s="81"/>
      <c r="ID298" s="81"/>
      <c r="IE298" s="81"/>
      <c r="IF298" s="81"/>
      <c r="IG298" s="81"/>
      <c r="IH298" s="81"/>
      <c r="II298" s="81"/>
      <c r="IJ298" s="81"/>
      <c r="IK298" s="81"/>
      <c r="IL298" s="81"/>
      <c r="IM298" s="81"/>
      <c r="IN298" s="81"/>
      <c r="IO298" s="81"/>
      <c r="IP298" s="81"/>
      <c r="IQ298" s="81"/>
      <c r="IR298" s="81"/>
      <c r="IS298" s="81"/>
      <c r="IT298" s="81"/>
      <c r="IU298" s="81"/>
      <c r="IV298" s="81"/>
    </row>
    <row r="299" spans="1:256" ht="14.25">
      <c r="A299" s="98"/>
      <c r="HQ299" s="81"/>
      <c r="HR299" s="81"/>
      <c r="HS299" s="81"/>
      <c r="HT299" s="81"/>
      <c r="HU299" s="81"/>
      <c r="HV299" s="81"/>
      <c r="HW299" s="81"/>
      <c r="HX299" s="81"/>
      <c r="HY299" s="81"/>
      <c r="HZ299" s="81"/>
      <c r="IA299" s="81"/>
      <c r="IB299" s="81"/>
      <c r="IC299" s="81"/>
      <c r="ID299" s="81"/>
      <c r="IE299" s="81"/>
      <c r="IF299" s="81"/>
      <c r="IG299" s="81"/>
      <c r="IH299" s="81"/>
      <c r="II299" s="81"/>
      <c r="IJ299" s="81"/>
      <c r="IK299" s="81"/>
      <c r="IL299" s="81"/>
      <c r="IM299" s="81"/>
      <c r="IN299" s="81"/>
      <c r="IO299" s="81"/>
      <c r="IP299" s="81"/>
      <c r="IQ299" s="81"/>
      <c r="IR299" s="81"/>
      <c r="IS299" s="81"/>
      <c r="IT299" s="81"/>
      <c r="IU299" s="81"/>
      <c r="IV299" s="81"/>
    </row>
    <row r="300" spans="1:256" ht="14.25">
      <c r="A300" s="98"/>
      <c r="HQ300" s="81"/>
      <c r="HR300" s="81"/>
      <c r="HS300" s="81"/>
      <c r="HT300" s="81"/>
      <c r="HU300" s="81"/>
      <c r="HV300" s="81"/>
      <c r="HW300" s="81"/>
      <c r="HX300" s="81"/>
      <c r="HY300" s="81"/>
      <c r="HZ300" s="81"/>
      <c r="IA300" s="81"/>
      <c r="IB300" s="81"/>
      <c r="IC300" s="81"/>
      <c r="ID300" s="81"/>
      <c r="IE300" s="81"/>
      <c r="IF300" s="81"/>
      <c r="IG300" s="81"/>
      <c r="IH300" s="81"/>
      <c r="II300" s="81"/>
      <c r="IJ300" s="81"/>
      <c r="IK300" s="81"/>
      <c r="IL300" s="81"/>
      <c r="IM300" s="81"/>
      <c r="IN300" s="81"/>
      <c r="IO300" s="81"/>
      <c r="IP300" s="81"/>
      <c r="IQ300" s="81"/>
      <c r="IR300" s="81"/>
      <c r="IS300" s="81"/>
      <c r="IT300" s="81"/>
      <c r="IU300" s="81"/>
      <c r="IV300" s="81"/>
    </row>
    <row r="301" spans="1:256" ht="14.25">
      <c r="A301" s="98"/>
      <c r="HQ301" s="81"/>
      <c r="HR301" s="81"/>
      <c r="HS301" s="81"/>
      <c r="HT301" s="81"/>
      <c r="HU301" s="81"/>
      <c r="HV301" s="81"/>
      <c r="HW301" s="81"/>
      <c r="HX301" s="81"/>
      <c r="HY301" s="81"/>
      <c r="HZ301" s="81"/>
      <c r="IA301" s="81"/>
      <c r="IB301" s="81"/>
      <c r="IC301" s="81"/>
      <c r="ID301" s="81"/>
      <c r="IE301" s="81"/>
      <c r="IF301" s="81"/>
      <c r="IG301" s="81"/>
      <c r="IH301" s="81"/>
      <c r="II301" s="81"/>
      <c r="IJ301" s="81"/>
      <c r="IK301" s="81"/>
      <c r="IL301" s="81"/>
      <c r="IM301" s="81"/>
      <c r="IN301" s="81"/>
      <c r="IO301" s="81"/>
      <c r="IP301" s="81"/>
      <c r="IQ301" s="81"/>
      <c r="IR301" s="81"/>
      <c r="IS301" s="81"/>
      <c r="IT301" s="81"/>
      <c r="IU301" s="81"/>
      <c r="IV301" s="81"/>
    </row>
    <row r="302" spans="1:256" ht="14.25">
      <c r="A302" s="98"/>
      <c r="HQ302" s="81"/>
      <c r="HR302" s="81"/>
      <c r="HS302" s="81"/>
      <c r="HT302" s="81"/>
      <c r="HU302" s="81"/>
      <c r="HV302" s="81"/>
      <c r="HW302" s="81"/>
      <c r="HX302" s="81"/>
      <c r="HY302" s="81"/>
      <c r="HZ302" s="81"/>
      <c r="IA302" s="81"/>
      <c r="IB302" s="81"/>
      <c r="IC302" s="81"/>
      <c r="ID302" s="81"/>
      <c r="IE302" s="81"/>
      <c r="IF302" s="81"/>
      <c r="IG302" s="81"/>
      <c r="IH302" s="81"/>
      <c r="II302" s="81"/>
      <c r="IJ302" s="81"/>
      <c r="IK302" s="81"/>
      <c r="IL302" s="81"/>
      <c r="IM302" s="81"/>
      <c r="IN302" s="81"/>
      <c r="IO302" s="81"/>
      <c r="IP302" s="81"/>
      <c r="IQ302" s="81"/>
      <c r="IR302" s="81"/>
      <c r="IS302" s="81"/>
      <c r="IT302" s="81"/>
      <c r="IU302" s="81"/>
      <c r="IV302" s="81"/>
    </row>
    <row r="303" spans="1:256" ht="14.25">
      <c r="A303" s="98"/>
      <c r="HQ303" s="81"/>
      <c r="HR303" s="81"/>
      <c r="HS303" s="81"/>
      <c r="HT303" s="81"/>
      <c r="HU303" s="81"/>
      <c r="HV303" s="81"/>
      <c r="HW303" s="81"/>
      <c r="HX303" s="81"/>
      <c r="HY303" s="81"/>
      <c r="HZ303" s="81"/>
      <c r="IA303" s="81"/>
      <c r="IB303" s="81"/>
      <c r="IC303" s="81"/>
      <c r="ID303" s="81"/>
      <c r="IE303" s="81"/>
      <c r="IF303" s="81"/>
      <c r="IG303" s="81"/>
      <c r="IH303" s="81"/>
      <c r="II303" s="81"/>
      <c r="IJ303" s="81"/>
      <c r="IK303" s="81"/>
      <c r="IL303" s="81"/>
      <c r="IM303" s="81"/>
      <c r="IN303" s="81"/>
      <c r="IO303" s="81"/>
      <c r="IP303" s="81"/>
      <c r="IQ303" s="81"/>
      <c r="IR303" s="81"/>
      <c r="IS303" s="81"/>
      <c r="IT303" s="81"/>
      <c r="IU303" s="81"/>
      <c r="IV303" s="81"/>
    </row>
    <row r="304" spans="1:256" ht="14.25">
      <c r="A304" s="98"/>
      <c r="HQ304" s="81"/>
      <c r="HR304" s="81"/>
      <c r="HS304" s="81"/>
      <c r="HT304" s="81"/>
      <c r="HU304" s="81"/>
      <c r="HV304" s="81"/>
      <c r="HW304" s="81"/>
      <c r="HX304" s="81"/>
      <c r="HY304" s="81"/>
      <c r="HZ304" s="81"/>
      <c r="IA304" s="81"/>
      <c r="IB304" s="81"/>
      <c r="IC304" s="81"/>
      <c r="ID304" s="81"/>
      <c r="IE304" s="81"/>
      <c r="IF304" s="81"/>
      <c r="IG304" s="81"/>
      <c r="IH304" s="81"/>
      <c r="II304" s="81"/>
      <c r="IJ304" s="81"/>
      <c r="IK304" s="81"/>
      <c r="IL304" s="81"/>
      <c r="IM304" s="81"/>
      <c r="IN304" s="81"/>
      <c r="IO304" s="81"/>
      <c r="IP304" s="81"/>
      <c r="IQ304" s="81"/>
      <c r="IR304" s="81"/>
      <c r="IS304" s="81"/>
      <c r="IT304" s="81"/>
      <c r="IU304" s="81"/>
      <c r="IV304" s="81"/>
    </row>
    <row r="305" spans="1:256" ht="14.25">
      <c r="A305" s="98"/>
      <c r="HQ305" s="81"/>
      <c r="HR305" s="81"/>
      <c r="HS305" s="81"/>
      <c r="HT305" s="81"/>
      <c r="HU305" s="81"/>
      <c r="HV305" s="81"/>
      <c r="HW305" s="81"/>
      <c r="HX305" s="81"/>
      <c r="HY305" s="81"/>
      <c r="HZ305" s="81"/>
      <c r="IA305" s="81"/>
      <c r="IB305" s="81"/>
      <c r="IC305" s="81"/>
      <c r="ID305" s="81"/>
      <c r="IE305" s="81"/>
      <c r="IF305" s="81"/>
      <c r="IG305" s="81"/>
      <c r="IH305" s="81"/>
      <c r="II305" s="81"/>
      <c r="IJ305" s="81"/>
      <c r="IK305" s="81"/>
      <c r="IL305" s="81"/>
      <c r="IM305" s="81"/>
      <c r="IN305" s="81"/>
      <c r="IO305" s="81"/>
      <c r="IP305" s="81"/>
      <c r="IQ305" s="81"/>
      <c r="IR305" s="81"/>
      <c r="IS305" s="81"/>
      <c r="IT305" s="81"/>
      <c r="IU305" s="81"/>
      <c r="IV305" s="81"/>
    </row>
    <row r="306" spans="1:256" ht="14.25">
      <c r="A306" s="98"/>
      <c r="HQ306" s="81"/>
      <c r="HR306" s="81"/>
      <c r="HS306" s="81"/>
      <c r="HT306" s="81"/>
      <c r="HU306" s="81"/>
      <c r="HV306" s="81"/>
      <c r="HW306" s="81"/>
      <c r="HX306" s="81"/>
      <c r="HY306" s="81"/>
      <c r="HZ306" s="81"/>
      <c r="IA306" s="81"/>
      <c r="IB306" s="81"/>
      <c r="IC306" s="81"/>
      <c r="ID306" s="81"/>
      <c r="IE306" s="81"/>
      <c r="IF306" s="81"/>
      <c r="IG306" s="81"/>
      <c r="IH306" s="81"/>
      <c r="II306" s="81"/>
      <c r="IJ306" s="81"/>
      <c r="IK306" s="81"/>
      <c r="IL306" s="81"/>
      <c r="IM306" s="81"/>
      <c r="IN306" s="81"/>
      <c r="IO306" s="81"/>
      <c r="IP306" s="81"/>
      <c r="IQ306" s="81"/>
      <c r="IR306" s="81"/>
      <c r="IS306" s="81"/>
      <c r="IT306" s="81"/>
      <c r="IU306" s="81"/>
      <c r="IV306" s="81"/>
    </row>
    <row r="307" spans="1:256" ht="14.25">
      <c r="A307" s="98"/>
      <c r="HQ307" s="81"/>
      <c r="HR307" s="81"/>
      <c r="HS307" s="81"/>
      <c r="HT307" s="81"/>
      <c r="HU307" s="81"/>
      <c r="HV307" s="81"/>
      <c r="HW307" s="81"/>
      <c r="HX307" s="81"/>
      <c r="HY307" s="81"/>
      <c r="HZ307" s="81"/>
      <c r="IA307" s="81"/>
      <c r="IB307" s="81"/>
      <c r="IC307" s="81"/>
      <c r="ID307" s="81"/>
      <c r="IE307" s="81"/>
      <c r="IF307" s="81"/>
      <c r="IG307" s="81"/>
      <c r="IH307" s="81"/>
      <c r="II307" s="81"/>
      <c r="IJ307" s="81"/>
      <c r="IK307" s="81"/>
      <c r="IL307" s="81"/>
      <c r="IM307" s="81"/>
      <c r="IN307" s="81"/>
      <c r="IO307" s="81"/>
      <c r="IP307" s="81"/>
      <c r="IQ307" s="81"/>
      <c r="IR307" s="81"/>
      <c r="IS307" s="81"/>
      <c r="IT307" s="81"/>
      <c r="IU307" s="81"/>
      <c r="IV307" s="81"/>
    </row>
    <row r="308" spans="1:256" ht="14.25">
      <c r="A308" s="98"/>
      <c r="HQ308" s="81"/>
      <c r="HR308" s="81"/>
      <c r="HS308" s="81"/>
      <c r="HT308" s="81"/>
      <c r="HU308" s="81"/>
      <c r="HV308" s="81"/>
      <c r="HW308" s="81"/>
      <c r="HX308" s="81"/>
      <c r="HY308" s="81"/>
      <c r="HZ308" s="81"/>
      <c r="IA308" s="81"/>
      <c r="IB308" s="81"/>
      <c r="IC308" s="81"/>
      <c r="ID308" s="81"/>
      <c r="IE308" s="81"/>
      <c r="IF308" s="81"/>
      <c r="IG308" s="81"/>
      <c r="IH308" s="81"/>
      <c r="II308" s="81"/>
      <c r="IJ308" s="81"/>
      <c r="IK308" s="81"/>
      <c r="IL308" s="81"/>
      <c r="IM308" s="81"/>
      <c r="IN308" s="81"/>
      <c r="IO308" s="81"/>
      <c r="IP308" s="81"/>
      <c r="IQ308" s="81"/>
      <c r="IR308" s="81"/>
      <c r="IS308" s="81"/>
      <c r="IT308" s="81"/>
      <c r="IU308" s="81"/>
      <c r="IV308" s="81"/>
    </row>
    <row r="309" spans="1:256" ht="14.25">
      <c r="A309" s="98"/>
      <c r="HQ309" s="81"/>
      <c r="HR309" s="81"/>
      <c r="HS309" s="81"/>
      <c r="HT309" s="81"/>
      <c r="HU309" s="81"/>
      <c r="HV309" s="81"/>
      <c r="HW309" s="81"/>
      <c r="HX309" s="81"/>
      <c r="HY309" s="81"/>
      <c r="HZ309" s="81"/>
      <c r="IA309" s="81"/>
      <c r="IB309" s="81"/>
      <c r="IC309" s="81"/>
      <c r="ID309" s="81"/>
      <c r="IE309" s="81"/>
      <c r="IF309" s="81"/>
      <c r="IG309" s="81"/>
      <c r="IH309" s="81"/>
      <c r="II309" s="81"/>
      <c r="IJ309" s="81"/>
      <c r="IK309" s="81"/>
      <c r="IL309" s="81"/>
      <c r="IM309" s="81"/>
      <c r="IN309" s="81"/>
      <c r="IO309" s="81"/>
      <c r="IP309" s="81"/>
      <c r="IQ309" s="81"/>
      <c r="IR309" s="81"/>
      <c r="IS309" s="81"/>
      <c r="IT309" s="81"/>
      <c r="IU309" s="81"/>
      <c r="IV309" s="81"/>
    </row>
    <row r="310" spans="1:256" ht="14.25">
      <c r="A310" s="98"/>
      <c r="HQ310" s="81"/>
      <c r="HR310" s="81"/>
      <c r="HS310" s="81"/>
      <c r="HT310" s="81"/>
      <c r="HU310" s="81"/>
      <c r="HV310" s="81"/>
      <c r="HW310" s="81"/>
      <c r="HX310" s="81"/>
      <c r="HY310" s="81"/>
      <c r="HZ310" s="81"/>
      <c r="IA310" s="81"/>
      <c r="IB310" s="81"/>
      <c r="IC310" s="81"/>
      <c r="ID310" s="81"/>
      <c r="IE310" s="81"/>
      <c r="IF310" s="81"/>
      <c r="IG310" s="81"/>
      <c r="IH310" s="81"/>
      <c r="II310" s="81"/>
      <c r="IJ310" s="81"/>
      <c r="IK310" s="81"/>
      <c r="IL310" s="81"/>
      <c r="IM310" s="81"/>
      <c r="IN310" s="81"/>
      <c r="IO310" s="81"/>
      <c r="IP310" s="81"/>
      <c r="IQ310" s="81"/>
      <c r="IR310" s="81"/>
      <c r="IS310" s="81"/>
      <c r="IT310" s="81"/>
      <c r="IU310" s="81"/>
      <c r="IV310" s="81"/>
    </row>
    <row r="311" spans="1:256" ht="14.25">
      <c r="A311" s="98"/>
      <c r="HQ311" s="81"/>
      <c r="HR311" s="81"/>
      <c r="HS311" s="81"/>
      <c r="HT311" s="81"/>
      <c r="HU311" s="81"/>
      <c r="HV311" s="81"/>
      <c r="HW311" s="81"/>
      <c r="HX311" s="81"/>
      <c r="HY311" s="81"/>
      <c r="HZ311" s="81"/>
      <c r="IA311" s="81"/>
      <c r="IB311" s="81"/>
      <c r="IC311" s="81"/>
      <c r="ID311" s="81"/>
      <c r="IE311" s="81"/>
      <c r="IF311" s="81"/>
      <c r="IG311" s="81"/>
      <c r="IH311" s="81"/>
      <c r="II311" s="81"/>
      <c r="IJ311" s="81"/>
      <c r="IK311" s="81"/>
      <c r="IL311" s="81"/>
      <c r="IM311" s="81"/>
      <c r="IN311" s="81"/>
      <c r="IO311" s="81"/>
      <c r="IP311" s="81"/>
      <c r="IQ311" s="81"/>
      <c r="IR311" s="81"/>
      <c r="IS311" s="81"/>
      <c r="IT311" s="81"/>
      <c r="IU311" s="81"/>
      <c r="IV311" s="81"/>
    </row>
    <row r="312" spans="1:256" ht="14.25">
      <c r="A312" s="98"/>
      <c r="HQ312" s="81"/>
      <c r="HR312" s="81"/>
      <c r="HS312" s="81"/>
      <c r="HT312" s="81"/>
      <c r="HU312" s="81"/>
      <c r="HV312" s="81"/>
      <c r="HW312" s="81"/>
      <c r="HX312" s="81"/>
      <c r="HY312" s="81"/>
      <c r="HZ312" s="81"/>
      <c r="IA312" s="81"/>
      <c r="IB312" s="81"/>
      <c r="IC312" s="81"/>
      <c r="ID312" s="81"/>
      <c r="IE312" s="81"/>
      <c r="IF312" s="81"/>
      <c r="IG312" s="81"/>
      <c r="IH312" s="81"/>
      <c r="II312" s="81"/>
      <c r="IJ312" s="81"/>
      <c r="IK312" s="81"/>
      <c r="IL312" s="81"/>
      <c r="IM312" s="81"/>
      <c r="IN312" s="81"/>
      <c r="IO312" s="81"/>
      <c r="IP312" s="81"/>
      <c r="IQ312" s="81"/>
      <c r="IR312" s="81"/>
      <c r="IS312" s="81"/>
      <c r="IT312" s="81"/>
      <c r="IU312" s="81"/>
      <c r="IV312" s="81"/>
    </row>
    <row r="313" spans="1:256" ht="14.25">
      <c r="A313" s="98"/>
      <c r="HQ313" s="81"/>
      <c r="HR313" s="81"/>
      <c r="HS313" s="81"/>
      <c r="HT313" s="81"/>
      <c r="HU313" s="81"/>
      <c r="HV313" s="81"/>
      <c r="HW313" s="81"/>
      <c r="HX313" s="81"/>
      <c r="HY313" s="81"/>
      <c r="HZ313" s="81"/>
      <c r="IA313" s="81"/>
      <c r="IB313" s="81"/>
      <c r="IC313" s="81"/>
      <c r="ID313" s="81"/>
      <c r="IE313" s="81"/>
      <c r="IF313" s="81"/>
      <c r="IG313" s="81"/>
      <c r="IH313" s="81"/>
      <c r="II313" s="81"/>
      <c r="IJ313" s="81"/>
      <c r="IK313" s="81"/>
      <c r="IL313" s="81"/>
      <c r="IM313" s="81"/>
      <c r="IN313" s="81"/>
      <c r="IO313" s="81"/>
      <c r="IP313" s="81"/>
      <c r="IQ313" s="81"/>
      <c r="IR313" s="81"/>
      <c r="IS313" s="81"/>
      <c r="IT313" s="81"/>
      <c r="IU313" s="81"/>
      <c r="IV313" s="81"/>
    </row>
    <row r="314" spans="1:256" ht="14.25">
      <c r="A314" s="98"/>
      <c r="HQ314" s="81"/>
      <c r="HR314" s="81"/>
      <c r="HS314" s="81"/>
      <c r="HT314" s="81"/>
      <c r="HU314" s="81"/>
      <c r="HV314" s="81"/>
      <c r="HW314" s="81"/>
      <c r="HX314" s="81"/>
      <c r="HY314" s="81"/>
      <c r="HZ314" s="81"/>
      <c r="IA314" s="81"/>
      <c r="IB314" s="81"/>
      <c r="IC314" s="81"/>
      <c r="ID314" s="81"/>
      <c r="IE314" s="81"/>
      <c r="IF314" s="81"/>
      <c r="IG314" s="81"/>
      <c r="IH314" s="81"/>
      <c r="II314" s="81"/>
      <c r="IJ314" s="81"/>
      <c r="IK314" s="81"/>
      <c r="IL314" s="81"/>
      <c r="IM314" s="81"/>
      <c r="IN314" s="81"/>
      <c r="IO314" s="81"/>
      <c r="IP314" s="81"/>
      <c r="IQ314" s="81"/>
      <c r="IR314" s="81"/>
      <c r="IS314" s="81"/>
      <c r="IT314" s="81"/>
      <c r="IU314" s="81"/>
      <c r="IV314" s="81"/>
    </row>
    <row r="315" spans="1:256" ht="14.25">
      <c r="A315" s="98"/>
      <c r="HQ315" s="81"/>
      <c r="HR315" s="81"/>
      <c r="HS315" s="81"/>
      <c r="HT315" s="81"/>
      <c r="HU315" s="81"/>
      <c r="HV315" s="81"/>
      <c r="HW315" s="81"/>
      <c r="HX315" s="81"/>
      <c r="HY315" s="81"/>
      <c r="HZ315" s="81"/>
      <c r="IA315" s="81"/>
      <c r="IB315" s="81"/>
      <c r="IC315" s="81"/>
      <c r="ID315" s="81"/>
      <c r="IE315" s="81"/>
      <c r="IF315" s="81"/>
      <c r="IG315" s="81"/>
      <c r="IH315" s="81"/>
      <c r="II315" s="81"/>
      <c r="IJ315" s="81"/>
      <c r="IK315" s="81"/>
      <c r="IL315" s="81"/>
      <c r="IM315" s="81"/>
      <c r="IN315" s="81"/>
      <c r="IO315" s="81"/>
      <c r="IP315" s="81"/>
      <c r="IQ315" s="81"/>
      <c r="IR315" s="81"/>
      <c r="IS315" s="81"/>
      <c r="IT315" s="81"/>
      <c r="IU315" s="81"/>
      <c r="IV315" s="81"/>
    </row>
    <row r="316" spans="1:256" ht="14.25">
      <c r="A316" s="98"/>
      <c r="HQ316" s="81"/>
      <c r="HR316" s="81"/>
      <c r="HS316" s="81"/>
      <c r="HT316" s="81"/>
      <c r="HU316" s="81"/>
      <c r="HV316" s="81"/>
      <c r="HW316" s="81"/>
      <c r="HX316" s="81"/>
      <c r="HY316" s="81"/>
      <c r="HZ316" s="81"/>
      <c r="IA316" s="81"/>
      <c r="IB316" s="81"/>
      <c r="IC316" s="81"/>
      <c r="ID316" s="81"/>
      <c r="IE316" s="81"/>
      <c r="IF316" s="81"/>
      <c r="IG316" s="81"/>
      <c r="IH316" s="81"/>
      <c r="II316" s="81"/>
      <c r="IJ316" s="81"/>
      <c r="IK316" s="81"/>
      <c r="IL316" s="81"/>
      <c r="IM316" s="81"/>
      <c r="IN316" s="81"/>
      <c r="IO316" s="81"/>
      <c r="IP316" s="81"/>
      <c r="IQ316" s="81"/>
      <c r="IR316" s="81"/>
      <c r="IS316" s="81"/>
      <c r="IT316" s="81"/>
      <c r="IU316" s="81"/>
      <c r="IV316" s="81"/>
    </row>
    <row r="317" spans="1:256" ht="14.25">
      <c r="A317" s="98"/>
      <c r="HQ317" s="81"/>
      <c r="HR317" s="81"/>
      <c r="HS317" s="81"/>
      <c r="HT317" s="81"/>
      <c r="HU317" s="81"/>
      <c r="HV317" s="81"/>
      <c r="HW317" s="81"/>
      <c r="HX317" s="81"/>
      <c r="HY317" s="81"/>
      <c r="HZ317" s="81"/>
      <c r="IA317" s="81"/>
      <c r="IB317" s="81"/>
      <c r="IC317" s="81"/>
      <c r="ID317" s="81"/>
      <c r="IE317" s="81"/>
      <c r="IF317" s="81"/>
      <c r="IG317" s="81"/>
      <c r="IH317" s="81"/>
      <c r="II317" s="81"/>
      <c r="IJ317" s="81"/>
      <c r="IK317" s="81"/>
      <c r="IL317" s="81"/>
      <c r="IM317" s="81"/>
      <c r="IN317" s="81"/>
      <c r="IO317" s="81"/>
      <c r="IP317" s="81"/>
      <c r="IQ317" s="81"/>
      <c r="IR317" s="81"/>
      <c r="IS317" s="81"/>
      <c r="IT317" s="81"/>
      <c r="IU317" s="81"/>
      <c r="IV317" s="81"/>
    </row>
    <row r="318" spans="1:256" ht="14.25">
      <c r="A318" s="98"/>
      <c r="HQ318" s="81"/>
      <c r="HR318" s="81"/>
      <c r="HS318" s="81"/>
      <c r="HT318" s="81"/>
      <c r="HU318" s="81"/>
      <c r="HV318" s="81"/>
      <c r="HW318" s="81"/>
      <c r="HX318" s="81"/>
      <c r="HY318" s="81"/>
      <c r="HZ318" s="81"/>
      <c r="IA318" s="81"/>
      <c r="IB318" s="81"/>
      <c r="IC318" s="81"/>
      <c r="ID318" s="81"/>
      <c r="IE318" s="81"/>
      <c r="IF318" s="81"/>
      <c r="IG318" s="81"/>
      <c r="IH318" s="81"/>
      <c r="II318" s="81"/>
      <c r="IJ318" s="81"/>
      <c r="IK318" s="81"/>
      <c r="IL318" s="81"/>
      <c r="IM318" s="81"/>
      <c r="IN318" s="81"/>
      <c r="IO318" s="81"/>
      <c r="IP318" s="81"/>
      <c r="IQ318" s="81"/>
      <c r="IR318" s="81"/>
      <c r="IS318" s="81"/>
      <c r="IT318" s="81"/>
      <c r="IU318" s="81"/>
      <c r="IV318" s="81"/>
    </row>
    <row r="319" spans="1:256" ht="14.25">
      <c r="A319" s="98"/>
      <c r="HQ319" s="81"/>
      <c r="HR319" s="81"/>
      <c r="HS319" s="81"/>
      <c r="HT319" s="81"/>
      <c r="HU319" s="81"/>
      <c r="HV319" s="81"/>
      <c r="HW319" s="81"/>
      <c r="HX319" s="81"/>
      <c r="HY319" s="81"/>
      <c r="HZ319" s="81"/>
      <c r="IA319" s="81"/>
      <c r="IB319" s="81"/>
      <c r="IC319" s="81"/>
      <c r="ID319" s="81"/>
      <c r="IE319" s="81"/>
      <c r="IF319" s="81"/>
      <c r="IG319" s="81"/>
      <c r="IH319" s="81"/>
      <c r="II319" s="81"/>
      <c r="IJ319" s="81"/>
      <c r="IK319" s="81"/>
      <c r="IL319" s="81"/>
      <c r="IM319" s="81"/>
      <c r="IN319" s="81"/>
      <c r="IO319" s="81"/>
      <c r="IP319" s="81"/>
      <c r="IQ319" s="81"/>
      <c r="IR319" s="81"/>
      <c r="IS319" s="81"/>
      <c r="IT319" s="81"/>
      <c r="IU319" s="81"/>
      <c r="IV319" s="81"/>
    </row>
    <row r="320" spans="1:256" ht="14.25">
      <c r="A320" s="98"/>
      <c r="HQ320" s="81"/>
      <c r="HR320" s="81"/>
      <c r="HS320" s="81"/>
      <c r="HT320" s="81"/>
      <c r="HU320" s="81"/>
      <c r="HV320" s="81"/>
      <c r="HW320" s="81"/>
      <c r="HX320" s="81"/>
      <c r="HY320" s="81"/>
      <c r="HZ320" s="81"/>
      <c r="IA320" s="81"/>
      <c r="IB320" s="81"/>
      <c r="IC320" s="81"/>
      <c r="ID320" s="81"/>
      <c r="IE320" s="81"/>
      <c r="IF320" s="81"/>
      <c r="IG320" s="81"/>
      <c r="IH320" s="81"/>
      <c r="II320" s="81"/>
      <c r="IJ320" s="81"/>
      <c r="IK320" s="81"/>
      <c r="IL320" s="81"/>
      <c r="IM320" s="81"/>
      <c r="IN320" s="81"/>
      <c r="IO320" s="81"/>
      <c r="IP320" s="81"/>
      <c r="IQ320" s="81"/>
      <c r="IR320" s="81"/>
      <c r="IS320" s="81"/>
      <c r="IT320" s="81"/>
      <c r="IU320" s="81"/>
      <c r="IV320" s="81"/>
    </row>
    <row r="321" spans="1:256" ht="14.25">
      <c r="A321" s="98"/>
      <c r="HQ321" s="81"/>
      <c r="HR321" s="81"/>
      <c r="HS321" s="81"/>
      <c r="HT321" s="81"/>
      <c r="HU321" s="81"/>
      <c r="HV321" s="81"/>
      <c r="HW321" s="81"/>
      <c r="HX321" s="81"/>
      <c r="HY321" s="81"/>
      <c r="HZ321" s="81"/>
      <c r="IA321" s="81"/>
      <c r="IB321" s="81"/>
      <c r="IC321" s="81"/>
      <c r="ID321" s="81"/>
      <c r="IE321" s="81"/>
      <c r="IF321" s="81"/>
      <c r="IG321" s="81"/>
      <c r="IH321" s="81"/>
      <c r="II321" s="81"/>
      <c r="IJ321" s="81"/>
      <c r="IK321" s="81"/>
      <c r="IL321" s="81"/>
      <c r="IM321" s="81"/>
      <c r="IN321" s="81"/>
      <c r="IO321" s="81"/>
      <c r="IP321" s="81"/>
      <c r="IQ321" s="81"/>
      <c r="IR321" s="81"/>
      <c r="IS321" s="81"/>
      <c r="IT321" s="81"/>
      <c r="IU321" s="81"/>
      <c r="IV321" s="81"/>
    </row>
    <row r="322" spans="1:256" ht="14.25">
      <c r="A322" s="98"/>
      <c r="HQ322" s="81"/>
      <c r="HR322" s="81"/>
      <c r="HS322" s="81"/>
      <c r="HT322" s="81"/>
      <c r="HU322" s="81"/>
      <c r="HV322" s="81"/>
      <c r="HW322" s="81"/>
      <c r="HX322" s="81"/>
      <c r="HY322" s="81"/>
      <c r="HZ322" s="81"/>
      <c r="IA322" s="81"/>
      <c r="IB322" s="81"/>
      <c r="IC322" s="81"/>
      <c r="ID322" s="81"/>
      <c r="IE322" s="81"/>
      <c r="IF322" s="81"/>
      <c r="IG322" s="81"/>
      <c r="IH322" s="81"/>
      <c r="II322" s="81"/>
      <c r="IJ322" s="81"/>
      <c r="IK322" s="81"/>
      <c r="IL322" s="81"/>
      <c r="IM322" s="81"/>
      <c r="IN322" s="81"/>
      <c r="IO322" s="81"/>
      <c r="IP322" s="81"/>
      <c r="IQ322" s="81"/>
      <c r="IR322" s="81"/>
      <c r="IS322" s="81"/>
      <c r="IT322" s="81"/>
      <c r="IU322" s="81"/>
      <c r="IV322" s="81"/>
    </row>
    <row r="323" spans="1:256" ht="14.25">
      <c r="A323" s="98"/>
      <c r="HQ323" s="81"/>
      <c r="HR323" s="81"/>
      <c r="HS323" s="81"/>
      <c r="HT323" s="81"/>
      <c r="HU323" s="81"/>
      <c r="HV323" s="81"/>
      <c r="HW323" s="81"/>
      <c r="HX323" s="81"/>
      <c r="HY323" s="81"/>
      <c r="HZ323" s="81"/>
      <c r="IA323" s="81"/>
      <c r="IB323" s="81"/>
      <c r="IC323" s="81"/>
      <c r="ID323" s="81"/>
      <c r="IE323" s="81"/>
      <c r="IF323" s="81"/>
      <c r="IG323" s="81"/>
      <c r="IH323" s="81"/>
      <c r="II323" s="81"/>
      <c r="IJ323" s="81"/>
      <c r="IK323" s="81"/>
      <c r="IL323" s="81"/>
      <c r="IM323" s="81"/>
      <c r="IN323" s="81"/>
      <c r="IO323" s="81"/>
      <c r="IP323" s="81"/>
      <c r="IQ323" s="81"/>
      <c r="IR323" s="81"/>
      <c r="IS323" s="81"/>
      <c r="IT323" s="81"/>
      <c r="IU323" s="81"/>
      <c r="IV323" s="81"/>
    </row>
    <row r="324" spans="1:256" ht="14.25">
      <c r="A324" s="98"/>
      <c r="HQ324" s="81"/>
      <c r="HR324" s="81"/>
      <c r="HS324" s="81"/>
      <c r="HT324" s="81"/>
      <c r="HU324" s="81"/>
      <c r="HV324" s="81"/>
      <c r="HW324" s="81"/>
      <c r="HX324" s="81"/>
      <c r="HY324" s="81"/>
      <c r="HZ324" s="81"/>
      <c r="IA324" s="81"/>
      <c r="IB324" s="81"/>
      <c r="IC324" s="81"/>
      <c r="ID324" s="81"/>
      <c r="IE324" s="81"/>
      <c r="IF324" s="81"/>
      <c r="IG324" s="81"/>
      <c r="IH324" s="81"/>
      <c r="II324" s="81"/>
      <c r="IJ324" s="81"/>
      <c r="IK324" s="81"/>
      <c r="IL324" s="81"/>
      <c r="IM324" s="81"/>
      <c r="IN324" s="81"/>
      <c r="IO324" s="81"/>
      <c r="IP324" s="81"/>
      <c r="IQ324" s="81"/>
      <c r="IR324" s="81"/>
      <c r="IS324" s="81"/>
      <c r="IT324" s="81"/>
      <c r="IU324" s="81"/>
      <c r="IV324" s="81"/>
    </row>
    <row r="325" spans="1:256" ht="14.25">
      <c r="A325" s="98"/>
      <c r="HQ325" s="81"/>
      <c r="HR325" s="81"/>
      <c r="HS325" s="81"/>
      <c r="HT325" s="81"/>
      <c r="HU325" s="81"/>
      <c r="HV325" s="81"/>
      <c r="HW325" s="81"/>
      <c r="HX325" s="81"/>
      <c r="HY325" s="81"/>
      <c r="HZ325" s="81"/>
      <c r="IA325" s="81"/>
      <c r="IB325" s="81"/>
      <c r="IC325" s="81"/>
      <c r="ID325" s="81"/>
      <c r="IE325" s="81"/>
      <c r="IF325" s="81"/>
      <c r="IG325" s="81"/>
      <c r="IH325" s="81"/>
      <c r="II325" s="81"/>
      <c r="IJ325" s="81"/>
      <c r="IK325" s="81"/>
      <c r="IL325" s="81"/>
      <c r="IM325" s="81"/>
      <c r="IN325" s="81"/>
      <c r="IO325" s="81"/>
      <c r="IP325" s="81"/>
      <c r="IQ325" s="81"/>
      <c r="IR325" s="81"/>
      <c r="IS325" s="81"/>
      <c r="IT325" s="81"/>
      <c r="IU325" s="81"/>
      <c r="IV325" s="81"/>
    </row>
    <row r="326" spans="1:256" ht="14.25">
      <c r="A326" s="98"/>
      <c r="HQ326" s="81"/>
      <c r="HR326" s="81"/>
      <c r="HS326" s="81"/>
      <c r="HT326" s="81"/>
      <c r="HU326" s="81"/>
      <c r="HV326" s="81"/>
      <c r="HW326" s="81"/>
      <c r="HX326" s="81"/>
      <c r="HY326" s="81"/>
      <c r="HZ326" s="81"/>
      <c r="IA326" s="81"/>
      <c r="IB326" s="81"/>
      <c r="IC326" s="81"/>
      <c r="ID326" s="81"/>
      <c r="IE326" s="81"/>
      <c r="IF326" s="81"/>
      <c r="IG326" s="81"/>
      <c r="IH326" s="81"/>
      <c r="II326" s="81"/>
      <c r="IJ326" s="81"/>
      <c r="IK326" s="81"/>
      <c r="IL326" s="81"/>
      <c r="IM326" s="81"/>
      <c r="IN326" s="81"/>
      <c r="IO326" s="81"/>
      <c r="IP326" s="81"/>
      <c r="IQ326" s="81"/>
      <c r="IR326" s="81"/>
      <c r="IS326" s="81"/>
      <c r="IT326" s="81"/>
      <c r="IU326" s="81"/>
      <c r="IV326" s="81"/>
    </row>
    <row r="327" spans="1:256" ht="14.25">
      <c r="A327" s="98"/>
      <c r="HQ327" s="81"/>
      <c r="HR327" s="81"/>
      <c r="HS327" s="81"/>
      <c r="HT327" s="81"/>
      <c r="HU327" s="81"/>
      <c r="HV327" s="81"/>
      <c r="HW327" s="81"/>
      <c r="HX327" s="81"/>
      <c r="HY327" s="81"/>
      <c r="HZ327" s="81"/>
      <c r="IA327" s="81"/>
      <c r="IB327" s="81"/>
      <c r="IC327" s="81"/>
      <c r="ID327" s="81"/>
      <c r="IE327" s="81"/>
      <c r="IF327" s="81"/>
      <c r="IG327" s="81"/>
      <c r="IH327" s="81"/>
      <c r="II327" s="81"/>
      <c r="IJ327" s="81"/>
      <c r="IK327" s="81"/>
      <c r="IL327" s="81"/>
      <c r="IM327" s="81"/>
      <c r="IN327" s="81"/>
      <c r="IO327" s="81"/>
      <c r="IP327" s="81"/>
      <c r="IQ327" s="81"/>
      <c r="IR327" s="81"/>
      <c r="IS327" s="81"/>
      <c r="IT327" s="81"/>
      <c r="IU327" s="81"/>
      <c r="IV327" s="81"/>
    </row>
    <row r="328" spans="1:256" ht="14.25">
      <c r="A328" s="98"/>
      <c r="HQ328" s="81"/>
      <c r="HR328" s="81"/>
      <c r="HS328" s="81"/>
      <c r="HT328" s="81"/>
      <c r="HU328" s="81"/>
      <c r="HV328" s="81"/>
      <c r="HW328" s="81"/>
      <c r="HX328" s="81"/>
      <c r="HY328" s="81"/>
      <c r="HZ328" s="81"/>
      <c r="IA328" s="81"/>
      <c r="IB328" s="81"/>
      <c r="IC328" s="81"/>
      <c r="ID328" s="81"/>
      <c r="IE328" s="81"/>
      <c r="IF328" s="81"/>
      <c r="IG328" s="81"/>
      <c r="IH328" s="81"/>
      <c r="II328" s="81"/>
      <c r="IJ328" s="81"/>
      <c r="IK328" s="81"/>
      <c r="IL328" s="81"/>
      <c r="IM328" s="81"/>
      <c r="IN328" s="81"/>
      <c r="IO328" s="81"/>
      <c r="IP328" s="81"/>
      <c r="IQ328" s="81"/>
      <c r="IR328" s="81"/>
      <c r="IS328" s="81"/>
      <c r="IT328" s="81"/>
      <c r="IU328" s="81"/>
      <c r="IV328" s="81"/>
    </row>
    <row r="329" spans="1:256" ht="14.25">
      <c r="A329" s="98"/>
      <c r="HQ329" s="81"/>
      <c r="HR329" s="81"/>
      <c r="HS329" s="81"/>
      <c r="HT329" s="81"/>
      <c r="HU329" s="81"/>
      <c r="HV329" s="81"/>
      <c r="HW329" s="81"/>
      <c r="HX329" s="81"/>
      <c r="HY329" s="81"/>
      <c r="HZ329" s="81"/>
      <c r="IA329" s="81"/>
      <c r="IB329" s="81"/>
      <c r="IC329" s="81"/>
      <c r="ID329" s="81"/>
      <c r="IE329" s="81"/>
      <c r="IF329" s="81"/>
      <c r="IG329" s="81"/>
      <c r="IH329" s="81"/>
      <c r="II329" s="81"/>
      <c r="IJ329" s="81"/>
      <c r="IK329" s="81"/>
      <c r="IL329" s="81"/>
      <c r="IM329" s="81"/>
      <c r="IN329" s="81"/>
      <c r="IO329" s="81"/>
      <c r="IP329" s="81"/>
      <c r="IQ329" s="81"/>
      <c r="IR329" s="81"/>
      <c r="IS329" s="81"/>
      <c r="IT329" s="81"/>
      <c r="IU329" s="81"/>
      <c r="IV329" s="81"/>
    </row>
    <row r="330" spans="1:256" ht="14.25">
      <c r="A330" s="98"/>
      <c r="HQ330" s="81"/>
      <c r="HR330" s="81"/>
      <c r="HS330" s="81"/>
      <c r="HT330" s="81"/>
      <c r="HU330" s="81"/>
      <c r="HV330" s="81"/>
      <c r="HW330" s="81"/>
      <c r="HX330" s="81"/>
      <c r="HY330" s="81"/>
      <c r="HZ330" s="81"/>
      <c r="IA330" s="81"/>
      <c r="IB330" s="81"/>
      <c r="IC330" s="81"/>
      <c r="ID330" s="81"/>
      <c r="IE330" s="81"/>
      <c r="IF330" s="81"/>
      <c r="IG330" s="81"/>
      <c r="IH330" s="81"/>
      <c r="II330" s="81"/>
      <c r="IJ330" s="81"/>
      <c r="IK330" s="81"/>
      <c r="IL330" s="81"/>
      <c r="IM330" s="81"/>
      <c r="IN330" s="81"/>
      <c r="IO330" s="81"/>
      <c r="IP330" s="81"/>
      <c r="IQ330" s="81"/>
      <c r="IR330" s="81"/>
      <c r="IS330" s="81"/>
      <c r="IT330" s="81"/>
      <c r="IU330" s="81"/>
      <c r="IV330" s="81"/>
    </row>
    <row r="331" spans="1:256" ht="14.25">
      <c r="A331" s="98"/>
      <c r="HQ331" s="81"/>
      <c r="HR331" s="81"/>
      <c r="HS331" s="81"/>
      <c r="HT331" s="81"/>
      <c r="HU331" s="81"/>
      <c r="HV331" s="81"/>
      <c r="HW331" s="81"/>
      <c r="HX331" s="81"/>
      <c r="HY331" s="81"/>
      <c r="HZ331" s="81"/>
      <c r="IA331" s="81"/>
      <c r="IB331" s="81"/>
      <c r="IC331" s="81"/>
      <c r="ID331" s="81"/>
      <c r="IE331" s="81"/>
      <c r="IF331" s="81"/>
      <c r="IG331" s="81"/>
      <c r="IH331" s="81"/>
      <c r="II331" s="81"/>
      <c r="IJ331" s="81"/>
      <c r="IK331" s="81"/>
      <c r="IL331" s="81"/>
      <c r="IM331" s="81"/>
      <c r="IN331" s="81"/>
      <c r="IO331" s="81"/>
      <c r="IP331" s="81"/>
      <c r="IQ331" s="81"/>
      <c r="IR331" s="81"/>
      <c r="IS331" s="81"/>
      <c r="IT331" s="81"/>
      <c r="IU331" s="81"/>
      <c r="IV331" s="81"/>
    </row>
    <row r="332" spans="1:256" ht="14.25">
      <c r="A332" s="98"/>
      <c r="HQ332" s="81"/>
      <c r="HR332" s="81"/>
      <c r="HS332" s="81"/>
      <c r="HT332" s="81"/>
      <c r="HU332" s="81"/>
      <c r="HV332" s="81"/>
      <c r="HW332" s="81"/>
      <c r="HX332" s="81"/>
      <c r="HY332" s="81"/>
      <c r="HZ332" s="81"/>
      <c r="IA332" s="81"/>
      <c r="IB332" s="81"/>
      <c r="IC332" s="81"/>
      <c r="ID332" s="81"/>
      <c r="IE332" s="81"/>
      <c r="IF332" s="81"/>
      <c r="IG332" s="81"/>
      <c r="IH332" s="81"/>
      <c r="II332" s="81"/>
      <c r="IJ332" s="81"/>
      <c r="IK332" s="81"/>
      <c r="IL332" s="81"/>
      <c r="IM332" s="81"/>
      <c r="IN332" s="81"/>
      <c r="IO332" s="81"/>
      <c r="IP332" s="81"/>
      <c r="IQ332" s="81"/>
      <c r="IR332" s="81"/>
      <c r="IS332" s="81"/>
      <c r="IT332" s="81"/>
      <c r="IU332" s="81"/>
      <c r="IV332" s="81"/>
    </row>
    <row r="333" spans="1:256" ht="14.25">
      <c r="A333" s="98"/>
      <c r="HQ333" s="81"/>
      <c r="HR333" s="81"/>
      <c r="HS333" s="81"/>
      <c r="HT333" s="81"/>
      <c r="HU333" s="81"/>
      <c r="HV333" s="81"/>
      <c r="HW333" s="81"/>
      <c r="HX333" s="81"/>
      <c r="HY333" s="81"/>
      <c r="HZ333" s="81"/>
      <c r="IA333" s="81"/>
      <c r="IB333" s="81"/>
      <c r="IC333" s="81"/>
      <c r="ID333" s="81"/>
      <c r="IE333" s="81"/>
      <c r="IF333" s="81"/>
      <c r="IG333" s="81"/>
      <c r="IH333" s="81"/>
      <c r="II333" s="81"/>
      <c r="IJ333" s="81"/>
      <c r="IK333" s="81"/>
      <c r="IL333" s="81"/>
      <c r="IM333" s="81"/>
      <c r="IN333" s="81"/>
      <c r="IO333" s="81"/>
      <c r="IP333" s="81"/>
      <c r="IQ333" s="81"/>
      <c r="IR333" s="81"/>
      <c r="IS333" s="81"/>
      <c r="IT333" s="81"/>
      <c r="IU333" s="81"/>
      <c r="IV333" s="81"/>
    </row>
    <row r="334" spans="1:256" ht="14.25">
      <c r="A334" s="98"/>
      <c r="HQ334" s="81"/>
      <c r="HR334" s="81"/>
      <c r="HS334" s="81"/>
      <c r="HT334" s="81"/>
      <c r="HU334" s="81"/>
      <c r="HV334" s="81"/>
      <c r="HW334" s="81"/>
      <c r="HX334" s="81"/>
      <c r="HY334" s="81"/>
      <c r="HZ334" s="81"/>
      <c r="IA334" s="81"/>
      <c r="IB334" s="81"/>
      <c r="IC334" s="81"/>
      <c r="ID334" s="81"/>
      <c r="IE334" s="81"/>
      <c r="IF334" s="81"/>
      <c r="IG334" s="81"/>
      <c r="IH334" s="81"/>
      <c r="II334" s="81"/>
      <c r="IJ334" s="81"/>
      <c r="IK334" s="81"/>
      <c r="IL334" s="81"/>
      <c r="IM334" s="81"/>
      <c r="IN334" s="81"/>
      <c r="IO334" s="81"/>
      <c r="IP334" s="81"/>
      <c r="IQ334" s="81"/>
      <c r="IR334" s="81"/>
      <c r="IS334" s="81"/>
      <c r="IT334" s="81"/>
      <c r="IU334" s="81"/>
      <c r="IV334" s="81"/>
    </row>
    <row r="335" spans="1:256" ht="14.25">
      <c r="A335" s="98"/>
      <c r="HQ335" s="81"/>
      <c r="HR335" s="81"/>
      <c r="HS335" s="81"/>
      <c r="HT335" s="81"/>
      <c r="HU335" s="81"/>
      <c r="HV335" s="81"/>
      <c r="HW335" s="81"/>
      <c r="HX335" s="81"/>
      <c r="HY335" s="81"/>
      <c r="HZ335" s="81"/>
      <c r="IA335" s="81"/>
      <c r="IB335" s="81"/>
      <c r="IC335" s="81"/>
      <c r="ID335" s="81"/>
      <c r="IE335" s="81"/>
      <c r="IF335" s="81"/>
      <c r="IG335" s="81"/>
      <c r="IH335" s="81"/>
      <c r="II335" s="81"/>
      <c r="IJ335" s="81"/>
      <c r="IK335" s="81"/>
      <c r="IL335" s="81"/>
      <c r="IM335" s="81"/>
      <c r="IN335" s="81"/>
      <c r="IO335" s="81"/>
      <c r="IP335" s="81"/>
      <c r="IQ335" s="81"/>
      <c r="IR335" s="81"/>
      <c r="IS335" s="81"/>
      <c r="IT335" s="81"/>
      <c r="IU335" s="81"/>
      <c r="IV335" s="81"/>
    </row>
    <row r="336" spans="1:256" ht="14.25">
      <c r="A336" s="98"/>
      <c r="HQ336" s="81"/>
      <c r="HR336" s="81"/>
      <c r="HS336" s="81"/>
      <c r="HT336" s="81"/>
      <c r="HU336" s="81"/>
      <c r="HV336" s="81"/>
      <c r="HW336" s="81"/>
      <c r="HX336" s="81"/>
      <c r="HY336" s="81"/>
      <c r="HZ336" s="81"/>
      <c r="IA336" s="81"/>
      <c r="IB336" s="81"/>
      <c r="IC336" s="81"/>
      <c r="ID336" s="81"/>
      <c r="IE336" s="81"/>
      <c r="IF336" s="81"/>
      <c r="IG336" s="81"/>
      <c r="IH336" s="81"/>
      <c r="II336" s="81"/>
      <c r="IJ336" s="81"/>
      <c r="IK336" s="81"/>
      <c r="IL336" s="81"/>
      <c r="IM336" s="81"/>
      <c r="IN336" s="81"/>
      <c r="IO336" s="81"/>
      <c r="IP336" s="81"/>
      <c r="IQ336" s="81"/>
      <c r="IR336" s="81"/>
      <c r="IS336" s="81"/>
      <c r="IT336" s="81"/>
      <c r="IU336" s="81"/>
      <c r="IV336" s="81"/>
    </row>
    <row r="337" spans="1:256" ht="14.25">
      <c r="A337" s="98"/>
      <c r="HQ337" s="81"/>
      <c r="HR337" s="81"/>
      <c r="HS337" s="81"/>
      <c r="HT337" s="81"/>
      <c r="HU337" s="81"/>
      <c r="HV337" s="81"/>
      <c r="HW337" s="81"/>
      <c r="HX337" s="81"/>
      <c r="HY337" s="81"/>
      <c r="HZ337" s="81"/>
      <c r="IA337" s="81"/>
      <c r="IB337" s="81"/>
      <c r="IC337" s="81"/>
      <c r="ID337" s="81"/>
      <c r="IE337" s="81"/>
      <c r="IF337" s="81"/>
      <c r="IG337" s="81"/>
      <c r="IH337" s="81"/>
      <c r="II337" s="81"/>
      <c r="IJ337" s="81"/>
      <c r="IK337" s="81"/>
      <c r="IL337" s="81"/>
      <c r="IM337" s="81"/>
      <c r="IN337" s="81"/>
      <c r="IO337" s="81"/>
      <c r="IP337" s="81"/>
      <c r="IQ337" s="81"/>
      <c r="IR337" s="81"/>
      <c r="IS337" s="81"/>
      <c r="IT337" s="81"/>
      <c r="IU337" s="81"/>
      <c r="IV337" s="81"/>
    </row>
    <row r="338" spans="1:256" ht="14.25">
      <c r="A338" s="98"/>
      <c r="HQ338" s="81"/>
      <c r="HR338" s="81"/>
      <c r="HS338" s="81"/>
      <c r="HT338" s="81"/>
      <c r="HU338" s="81"/>
      <c r="HV338" s="81"/>
      <c r="HW338" s="81"/>
      <c r="HX338" s="81"/>
      <c r="HY338" s="81"/>
      <c r="HZ338" s="81"/>
      <c r="IA338" s="81"/>
      <c r="IB338" s="81"/>
      <c r="IC338" s="81"/>
      <c r="ID338" s="81"/>
      <c r="IE338" s="81"/>
      <c r="IF338" s="81"/>
      <c r="IG338" s="81"/>
      <c r="IH338" s="81"/>
      <c r="II338" s="81"/>
      <c r="IJ338" s="81"/>
      <c r="IK338" s="81"/>
      <c r="IL338" s="81"/>
      <c r="IM338" s="81"/>
      <c r="IN338" s="81"/>
      <c r="IO338" s="81"/>
      <c r="IP338" s="81"/>
      <c r="IQ338" s="81"/>
      <c r="IR338" s="81"/>
      <c r="IS338" s="81"/>
      <c r="IT338" s="81"/>
      <c r="IU338" s="81"/>
      <c r="IV338" s="81"/>
    </row>
    <row r="339" spans="1:256" ht="14.25">
      <c r="A339" s="98"/>
      <c r="HQ339" s="81"/>
      <c r="HR339" s="81"/>
      <c r="HS339" s="81"/>
      <c r="HT339" s="81"/>
      <c r="HU339" s="81"/>
      <c r="HV339" s="81"/>
      <c r="HW339" s="81"/>
      <c r="HX339" s="81"/>
      <c r="HY339" s="81"/>
      <c r="HZ339" s="81"/>
      <c r="IA339" s="81"/>
      <c r="IB339" s="81"/>
      <c r="IC339" s="81"/>
      <c r="ID339" s="81"/>
      <c r="IE339" s="81"/>
      <c r="IF339" s="81"/>
      <c r="IG339" s="81"/>
      <c r="IH339" s="81"/>
      <c r="II339" s="81"/>
      <c r="IJ339" s="81"/>
      <c r="IK339" s="81"/>
      <c r="IL339" s="81"/>
      <c r="IM339" s="81"/>
      <c r="IN339" s="81"/>
      <c r="IO339" s="81"/>
      <c r="IP339" s="81"/>
      <c r="IQ339" s="81"/>
      <c r="IR339" s="81"/>
      <c r="IS339" s="81"/>
      <c r="IT339" s="81"/>
      <c r="IU339" s="81"/>
      <c r="IV339" s="81"/>
    </row>
    <row r="340" spans="1:256" ht="14.25">
      <c r="A340" s="98"/>
      <c r="HQ340" s="81"/>
      <c r="HR340" s="81"/>
      <c r="HS340" s="81"/>
      <c r="HT340" s="81"/>
      <c r="HU340" s="81"/>
      <c r="HV340" s="81"/>
      <c r="HW340" s="81"/>
      <c r="HX340" s="81"/>
      <c r="HY340" s="81"/>
      <c r="HZ340" s="81"/>
      <c r="IA340" s="81"/>
      <c r="IB340" s="81"/>
      <c r="IC340" s="81"/>
      <c r="ID340" s="81"/>
      <c r="IE340" s="81"/>
      <c r="IF340" s="81"/>
      <c r="IG340" s="81"/>
      <c r="IH340" s="81"/>
      <c r="II340" s="81"/>
      <c r="IJ340" s="81"/>
      <c r="IK340" s="81"/>
      <c r="IL340" s="81"/>
      <c r="IM340" s="81"/>
      <c r="IN340" s="81"/>
      <c r="IO340" s="81"/>
      <c r="IP340" s="81"/>
      <c r="IQ340" s="81"/>
      <c r="IR340" s="81"/>
      <c r="IS340" s="81"/>
      <c r="IT340" s="81"/>
      <c r="IU340" s="81"/>
      <c r="IV340" s="81"/>
    </row>
    <row r="341" spans="1:256" ht="14.25">
      <c r="A341" s="98"/>
      <c r="HQ341" s="81"/>
      <c r="HR341" s="81"/>
      <c r="HS341" s="81"/>
      <c r="HT341" s="81"/>
      <c r="HU341" s="81"/>
      <c r="HV341" s="81"/>
      <c r="HW341" s="81"/>
      <c r="HX341" s="81"/>
      <c r="HY341" s="81"/>
      <c r="HZ341" s="81"/>
      <c r="IA341" s="81"/>
      <c r="IB341" s="81"/>
      <c r="IC341" s="81"/>
      <c r="ID341" s="81"/>
      <c r="IE341" s="81"/>
      <c r="IF341" s="81"/>
      <c r="IG341" s="81"/>
      <c r="IH341" s="81"/>
      <c r="II341" s="81"/>
      <c r="IJ341" s="81"/>
      <c r="IK341" s="81"/>
      <c r="IL341" s="81"/>
      <c r="IM341" s="81"/>
      <c r="IN341" s="81"/>
      <c r="IO341" s="81"/>
      <c r="IP341" s="81"/>
      <c r="IQ341" s="81"/>
      <c r="IR341" s="81"/>
      <c r="IS341" s="81"/>
      <c r="IT341" s="81"/>
      <c r="IU341" s="81"/>
      <c r="IV341" s="81"/>
    </row>
    <row r="342" spans="1:256" ht="14.25">
      <c r="A342" s="98"/>
      <c r="HQ342" s="81"/>
      <c r="HR342" s="81"/>
      <c r="HS342" s="81"/>
      <c r="HT342" s="81"/>
      <c r="HU342" s="81"/>
      <c r="HV342" s="81"/>
      <c r="HW342" s="81"/>
      <c r="HX342" s="81"/>
      <c r="HY342" s="81"/>
      <c r="HZ342" s="81"/>
      <c r="IA342" s="81"/>
      <c r="IB342" s="81"/>
      <c r="IC342" s="81"/>
      <c r="ID342" s="81"/>
      <c r="IE342" s="81"/>
      <c r="IF342" s="81"/>
      <c r="IG342" s="81"/>
      <c r="IH342" s="81"/>
      <c r="II342" s="81"/>
      <c r="IJ342" s="81"/>
      <c r="IK342" s="81"/>
      <c r="IL342" s="81"/>
      <c r="IM342" s="81"/>
      <c r="IN342" s="81"/>
      <c r="IO342" s="81"/>
      <c r="IP342" s="81"/>
      <c r="IQ342" s="81"/>
      <c r="IR342" s="81"/>
      <c r="IS342" s="81"/>
      <c r="IT342" s="81"/>
      <c r="IU342" s="81"/>
      <c r="IV342" s="81"/>
    </row>
    <row r="343" spans="1:256" ht="14.25">
      <c r="A343" s="98"/>
      <c r="HQ343" s="81"/>
      <c r="HR343" s="81"/>
      <c r="HS343" s="81"/>
      <c r="HT343" s="81"/>
      <c r="HU343" s="81"/>
      <c r="HV343" s="81"/>
      <c r="HW343" s="81"/>
      <c r="HX343" s="81"/>
      <c r="HY343" s="81"/>
      <c r="HZ343" s="81"/>
      <c r="IA343" s="81"/>
      <c r="IB343" s="81"/>
      <c r="IC343" s="81"/>
      <c r="ID343" s="81"/>
      <c r="IE343" s="81"/>
      <c r="IF343" s="81"/>
      <c r="IG343" s="81"/>
      <c r="IH343" s="81"/>
      <c r="II343" s="81"/>
      <c r="IJ343" s="81"/>
      <c r="IK343" s="81"/>
      <c r="IL343" s="81"/>
      <c r="IM343" s="81"/>
      <c r="IN343" s="81"/>
      <c r="IO343" s="81"/>
      <c r="IP343" s="81"/>
      <c r="IQ343" s="81"/>
      <c r="IR343" s="81"/>
      <c r="IS343" s="81"/>
      <c r="IT343" s="81"/>
      <c r="IU343" s="81"/>
      <c r="IV343" s="81"/>
    </row>
    <row r="344" spans="1:256" ht="14.25">
      <c r="A344" s="98"/>
      <c r="HQ344" s="81"/>
      <c r="HR344" s="81"/>
      <c r="HS344" s="81"/>
      <c r="HT344" s="81"/>
      <c r="HU344" s="81"/>
      <c r="HV344" s="81"/>
      <c r="HW344" s="81"/>
      <c r="HX344" s="81"/>
      <c r="HY344" s="81"/>
      <c r="HZ344" s="81"/>
      <c r="IA344" s="81"/>
      <c r="IB344" s="81"/>
      <c r="IC344" s="81"/>
      <c r="ID344" s="81"/>
      <c r="IE344" s="81"/>
      <c r="IF344" s="81"/>
      <c r="IG344" s="81"/>
      <c r="IH344" s="81"/>
      <c r="II344" s="81"/>
      <c r="IJ344" s="81"/>
      <c r="IK344" s="81"/>
      <c r="IL344" s="81"/>
      <c r="IM344" s="81"/>
      <c r="IN344" s="81"/>
      <c r="IO344" s="81"/>
      <c r="IP344" s="81"/>
      <c r="IQ344" s="81"/>
      <c r="IR344" s="81"/>
      <c r="IS344" s="81"/>
      <c r="IT344" s="81"/>
      <c r="IU344" s="81"/>
      <c r="IV344" s="81"/>
    </row>
    <row r="345" spans="1:256" ht="14.25">
      <c r="A345" s="98"/>
      <c r="HQ345" s="81"/>
      <c r="HR345" s="81"/>
      <c r="HS345" s="81"/>
      <c r="HT345" s="81"/>
      <c r="HU345" s="81"/>
      <c r="HV345" s="81"/>
      <c r="HW345" s="81"/>
      <c r="HX345" s="81"/>
      <c r="HY345" s="81"/>
      <c r="HZ345" s="81"/>
      <c r="IA345" s="81"/>
      <c r="IB345" s="81"/>
      <c r="IC345" s="81"/>
      <c r="ID345" s="81"/>
      <c r="IE345" s="81"/>
      <c r="IF345" s="81"/>
      <c r="IG345" s="81"/>
      <c r="IH345" s="81"/>
      <c r="II345" s="81"/>
      <c r="IJ345" s="81"/>
      <c r="IK345" s="81"/>
      <c r="IL345" s="81"/>
      <c r="IM345" s="81"/>
      <c r="IN345" s="81"/>
      <c r="IO345" s="81"/>
      <c r="IP345" s="81"/>
      <c r="IQ345" s="81"/>
      <c r="IR345" s="81"/>
      <c r="IS345" s="81"/>
      <c r="IT345" s="81"/>
      <c r="IU345" s="81"/>
      <c r="IV345" s="81"/>
    </row>
    <row r="346" spans="1:256" ht="14.25">
      <c r="A346" s="98"/>
      <c r="HQ346" s="81"/>
      <c r="HR346" s="81"/>
      <c r="HS346" s="81"/>
      <c r="HT346" s="81"/>
      <c r="HU346" s="81"/>
      <c r="HV346" s="81"/>
      <c r="HW346" s="81"/>
      <c r="HX346" s="81"/>
      <c r="HY346" s="81"/>
      <c r="HZ346" s="81"/>
      <c r="IA346" s="81"/>
      <c r="IB346" s="81"/>
      <c r="IC346" s="81"/>
      <c r="ID346" s="81"/>
      <c r="IE346" s="81"/>
      <c r="IF346" s="81"/>
      <c r="IG346" s="81"/>
      <c r="IH346" s="81"/>
      <c r="II346" s="81"/>
      <c r="IJ346" s="81"/>
      <c r="IK346" s="81"/>
      <c r="IL346" s="81"/>
      <c r="IM346" s="81"/>
      <c r="IN346" s="81"/>
      <c r="IO346" s="81"/>
      <c r="IP346" s="81"/>
      <c r="IQ346" s="81"/>
      <c r="IR346" s="81"/>
      <c r="IS346" s="81"/>
      <c r="IT346" s="81"/>
      <c r="IU346" s="81"/>
      <c r="IV346" s="81"/>
    </row>
    <row r="347" spans="1:256" ht="14.25">
      <c r="A347" s="98"/>
      <c r="HQ347" s="81"/>
      <c r="HR347" s="81"/>
      <c r="HS347" s="81"/>
      <c r="HT347" s="81"/>
      <c r="HU347" s="81"/>
      <c r="HV347" s="81"/>
      <c r="HW347" s="81"/>
      <c r="HX347" s="81"/>
      <c r="HY347" s="81"/>
      <c r="HZ347" s="81"/>
      <c r="IA347" s="81"/>
      <c r="IB347" s="81"/>
      <c r="IC347" s="81"/>
      <c r="ID347" s="81"/>
      <c r="IE347" s="81"/>
      <c r="IF347" s="81"/>
      <c r="IG347" s="81"/>
      <c r="IH347" s="81"/>
      <c r="II347" s="81"/>
      <c r="IJ347" s="81"/>
      <c r="IK347" s="81"/>
      <c r="IL347" s="81"/>
      <c r="IM347" s="81"/>
      <c r="IN347" s="81"/>
      <c r="IO347" s="81"/>
      <c r="IP347" s="81"/>
      <c r="IQ347" s="81"/>
      <c r="IR347" s="81"/>
      <c r="IS347" s="81"/>
      <c r="IT347" s="81"/>
      <c r="IU347" s="81"/>
      <c r="IV347" s="81"/>
    </row>
    <row r="348" spans="1:256" ht="14.25">
      <c r="A348" s="98"/>
      <c r="HQ348" s="81"/>
      <c r="HR348" s="81"/>
      <c r="HS348" s="81"/>
      <c r="HT348" s="81"/>
      <c r="HU348" s="81"/>
      <c r="HV348" s="81"/>
      <c r="HW348" s="81"/>
      <c r="HX348" s="81"/>
      <c r="HY348" s="81"/>
      <c r="HZ348" s="81"/>
      <c r="IA348" s="81"/>
      <c r="IB348" s="81"/>
      <c r="IC348" s="81"/>
      <c r="ID348" s="81"/>
      <c r="IE348" s="81"/>
      <c r="IF348" s="81"/>
      <c r="IG348" s="81"/>
      <c r="IH348" s="81"/>
      <c r="II348" s="81"/>
      <c r="IJ348" s="81"/>
      <c r="IK348" s="81"/>
      <c r="IL348" s="81"/>
      <c r="IM348" s="81"/>
      <c r="IN348" s="81"/>
      <c r="IO348" s="81"/>
      <c r="IP348" s="81"/>
      <c r="IQ348" s="81"/>
      <c r="IR348" s="81"/>
      <c r="IS348" s="81"/>
      <c r="IT348" s="81"/>
      <c r="IU348" s="81"/>
      <c r="IV348" s="81"/>
    </row>
    <row r="349" spans="1:256" ht="14.25">
      <c r="A349" s="98"/>
      <c r="HQ349" s="81"/>
      <c r="HR349" s="81"/>
      <c r="HS349" s="81"/>
      <c r="HT349" s="81"/>
      <c r="HU349" s="81"/>
      <c r="HV349" s="81"/>
      <c r="HW349" s="81"/>
      <c r="HX349" s="81"/>
      <c r="HY349" s="81"/>
      <c r="HZ349" s="81"/>
      <c r="IA349" s="81"/>
      <c r="IB349" s="81"/>
      <c r="IC349" s="81"/>
      <c r="ID349" s="81"/>
      <c r="IE349" s="81"/>
      <c r="IF349" s="81"/>
      <c r="IG349" s="81"/>
      <c r="IH349" s="81"/>
      <c r="II349" s="81"/>
      <c r="IJ349" s="81"/>
      <c r="IK349" s="81"/>
      <c r="IL349" s="81"/>
      <c r="IM349" s="81"/>
      <c r="IN349" s="81"/>
      <c r="IO349" s="81"/>
      <c r="IP349" s="81"/>
      <c r="IQ349" s="81"/>
      <c r="IR349" s="81"/>
      <c r="IS349" s="81"/>
      <c r="IT349" s="81"/>
      <c r="IU349" s="81"/>
      <c r="IV349" s="81"/>
    </row>
    <row r="350" spans="1:256" ht="14.25">
      <c r="A350" s="98"/>
      <c r="HQ350" s="81"/>
      <c r="HR350" s="81"/>
      <c r="HS350" s="81"/>
      <c r="HT350" s="81"/>
      <c r="HU350" s="81"/>
      <c r="HV350" s="81"/>
      <c r="HW350" s="81"/>
      <c r="HX350" s="81"/>
      <c r="HY350" s="81"/>
      <c r="HZ350" s="81"/>
      <c r="IA350" s="81"/>
      <c r="IB350" s="81"/>
      <c r="IC350" s="81"/>
      <c r="ID350" s="81"/>
      <c r="IE350" s="81"/>
      <c r="IF350" s="81"/>
      <c r="IG350" s="81"/>
      <c r="IH350" s="81"/>
      <c r="II350" s="81"/>
      <c r="IJ350" s="81"/>
      <c r="IK350" s="81"/>
      <c r="IL350" s="81"/>
      <c r="IM350" s="81"/>
      <c r="IN350" s="81"/>
      <c r="IO350" s="81"/>
      <c r="IP350" s="81"/>
      <c r="IQ350" s="81"/>
      <c r="IR350" s="81"/>
      <c r="IS350" s="81"/>
      <c r="IT350" s="81"/>
      <c r="IU350" s="81"/>
      <c r="IV350" s="81"/>
    </row>
    <row r="351" spans="1:256" ht="14.25">
      <c r="A351" s="98"/>
      <c r="HQ351" s="81"/>
      <c r="HR351" s="81"/>
      <c r="HS351" s="81"/>
      <c r="HT351" s="81"/>
      <c r="HU351" s="81"/>
      <c r="HV351" s="81"/>
      <c r="HW351" s="81"/>
      <c r="HX351" s="81"/>
      <c r="HY351" s="81"/>
      <c r="HZ351" s="81"/>
      <c r="IA351" s="81"/>
      <c r="IB351" s="81"/>
      <c r="IC351" s="81"/>
      <c r="ID351" s="81"/>
      <c r="IE351" s="81"/>
      <c r="IF351" s="81"/>
      <c r="IG351" s="81"/>
      <c r="IH351" s="81"/>
      <c r="II351" s="81"/>
      <c r="IJ351" s="81"/>
      <c r="IK351" s="81"/>
      <c r="IL351" s="81"/>
      <c r="IM351" s="81"/>
      <c r="IN351" s="81"/>
      <c r="IO351" s="81"/>
      <c r="IP351" s="81"/>
      <c r="IQ351" s="81"/>
      <c r="IR351" s="81"/>
      <c r="IS351" s="81"/>
      <c r="IT351" s="81"/>
      <c r="IU351" s="81"/>
      <c r="IV351" s="81"/>
    </row>
    <row r="352" spans="1:256" ht="14.25">
      <c r="A352" s="98"/>
      <c r="HQ352" s="81"/>
      <c r="HR352" s="81"/>
      <c r="HS352" s="81"/>
      <c r="HT352" s="81"/>
      <c r="HU352" s="81"/>
      <c r="HV352" s="81"/>
      <c r="HW352" s="81"/>
      <c r="HX352" s="81"/>
      <c r="HY352" s="81"/>
      <c r="HZ352" s="81"/>
      <c r="IA352" s="81"/>
      <c r="IB352" s="81"/>
      <c r="IC352" s="81"/>
      <c r="ID352" s="81"/>
      <c r="IE352" s="81"/>
      <c r="IF352" s="81"/>
      <c r="IG352" s="81"/>
      <c r="IH352" s="81"/>
      <c r="II352" s="81"/>
      <c r="IJ352" s="81"/>
      <c r="IK352" s="81"/>
      <c r="IL352" s="81"/>
      <c r="IM352" s="81"/>
      <c r="IN352" s="81"/>
      <c r="IO352" s="81"/>
      <c r="IP352" s="81"/>
      <c r="IQ352" s="81"/>
      <c r="IR352" s="81"/>
      <c r="IS352" s="81"/>
      <c r="IT352" s="81"/>
      <c r="IU352" s="81"/>
      <c r="IV352" s="81"/>
    </row>
    <row r="353" spans="1:256" ht="14.25">
      <c r="A353" s="98"/>
      <c r="HQ353" s="81"/>
      <c r="HR353" s="81"/>
      <c r="HS353" s="81"/>
      <c r="HT353" s="81"/>
      <c r="HU353" s="81"/>
      <c r="HV353" s="81"/>
      <c r="HW353" s="81"/>
      <c r="HX353" s="81"/>
      <c r="HY353" s="81"/>
      <c r="HZ353" s="81"/>
      <c r="IA353" s="81"/>
      <c r="IB353" s="81"/>
      <c r="IC353" s="81"/>
      <c r="ID353" s="81"/>
      <c r="IE353" s="81"/>
      <c r="IF353" s="81"/>
      <c r="IG353" s="81"/>
      <c r="IH353" s="81"/>
      <c r="II353" s="81"/>
      <c r="IJ353" s="81"/>
      <c r="IK353" s="81"/>
      <c r="IL353" s="81"/>
      <c r="IM353" s="81"/>
      <c r="IN353" s="81"/>
      <c r="IO353" s="81"/>
      <c r="IP353" s="81"/>
      <c r="IQ353" s="81"/>
      <c r="IR353" s="81"/>
      <c r="IS353" s="81"/>
      <c r="IT353" s="81"/>
      <c r="IU353" s="81"/>
      <c r="IV353" s="81"/>
    </row>
    <row r="354" spans="1:256" ht="14.25">
      <c r="A354" s="98"/>
      <c r="HQ354" s="81"/>
      <c r="HR354" s="81"/>
      <c r="HS354" s="81"/>
      <c r="HT354" s="81"/>
      <c r="HU354" s="81"/>
      <c r="HV354" s="81"/>
      <c r="HW354" s="81"/>
      <c r="HX354" s="81"/>
      <c r="HY354" s="81"/>
      <c r="HZ354" s="81"/>
      <c r="IA354" s="81"/>
      <c r="IB354" s="81"/>
      <c r="IC354" s="81"/>
      <c r="ID354" s="81"/>
      <c r="IE354" s="81"/>
      <c r="IF354" s="81"/>
      <c r="IG354" s="81"/>
      <c r="IH354" s="81"/>
      <c r="II354" s="81"/>
      <c r="IJ354" s="81"/>
      <c r="IK354" s="81"/>
      <c r="IL354" s="81"/>
      <c r="IM354" s="81"/>
      <c r="IN354" s="81"/>
      <c r="IO354" s="81"/>
      <c r="IP354" s="81"/>
      <c r="IQ354" s="81"/>
      <c r="IR354" s="81"/>
      <c r="IS354" s="81"/>
      <c r="IT354" s="81"/>
      <c r="IU354" s="81"/>
      <c r="IV354" s="81"/>
    </row>
    <row r="355" spans="1:256" ht="14.25">
      <c r="A355" s="98"/>
      <c r="HQ355" s="81"/>
      <c r="HR355" s="81"/>
      <c r="HS355" s="81"/>
      <c r="HT355" s="81"/>
      <c r="HU355" s="81"/>
      <c r="HV355" s="81"/>
      <c r="HW355" s="81"/>
      <c r="HX355" s="81"/>
      <c r="HY355" s="81"/>
      <c r="HZ355" s="81"/>
      <c r="IA355" s="81"/>
      <c r="IB355" s="81"/>
      <c r="IC355" s="81"/>
      <c r="ID355" s="81"/>
      <c r="IE355" s="81"/>
      <c r="IF355" s="81"/>
      <c r="IG355" s="81"/>
      <c r="IH355" s="81"/>
      <c r="II355" s="81"/>
      <c r="IJ355" s="81"/>
      <c r="IK355" s="81"/>
      <c r="IL355" s="81"/>
      <c r="IM355" s="81"/>
      <c r="IN355" s="81"/>
      <c r="IO355" s="81"/>
      <c r="IP355" s="81"/>
      <c r="IQ355" s="81"/>
      <c r="IR355" s="81"/>
      <c r="IS355" s="81"/>
      <c r="IT355" s="81"/>
      <c r="IU355" s="81"/>
      <c r="IV355" s="81"/>
    </row>
    <row r="356" spans="1:256" ht="14.25">
      <c r="A356" s="98"/>
      <c r="HQ356" s="81"/>
      <c r="HR356" s="81"/>
      <c r="HS356" s="81"/>
      <c r="HT356" s="81"/>
      <c r="HU356" s="81"/>
      <c r="HV356" s="81"/>
      <c r="HW356" s="81"/>
      <c r="HX356" s="81"/>
      <c r="HY356" s="81"/>
      <c r="HZ356" s="81"/>
      <c r="IA356" s="81"/>
      <c r="IB356" s="81"/>
      <c r="IC356" s="81"/>
      <c r="ID356" s="81"/>
      <c r="IE356" s="81"/>
      <c r="IF356" s="81"/>
      <c r="IG356" s="81"/>
      <c r="IH356" s="81"/>
      <c r="II356" s="81"/>
      <c r="IJ356" s="81"/>
      <c r="IK356" s="81"/>
      <c r="IL356" s="81"/>
      <c r="IM356" s="81"/>
      <c r="IN356" s="81"/>
      <c r="IO356" s="81"/>
      <c r="IP356" s="81"/>
      <c r="IQ356" s="81"/>
      <c r="IR356" s="81"/>
      <c r="IS356" s="81"/>
      <c r="IT356" s="81"/>
      <c r="IU356" s="81"/>
      <c r="IV356" s="81"/>
    </row>
    <row r="357" spans="1:256" ht="14.25">
      <c r="A357" s="98"/>
      <c r="HQ357" s="81"/>
      <c r="HR357" s="81"/>
      <c r="HS357" s="81"/>
      <c r="HT357" s="81"/>
      <c r="HU357" s="81"/>
      <c r="HV357" s="81"/>
      <c r="HW357" s="81"/>
      <c r="HX357" s="81"/>
      <c r="HY357" s="81"/>
      <c r="HZ357" s="81"/>
      <c r="IA357" s="81"/>
      <c r="IB357" s="81"/>
      <c r="IC357" s="81"/>
      <c r="ID357" s="81"/>
      <c r="IE357" s="81"/>
      <c r="IF357" s="81"/>
      <c r="IG357" s="81"/>
      <c r="IH357" s="81"/>
      <c r="II357" s="81"/>
      <c r="IJ357" s="81"/>
      <c r="IK357" s="81"/>
      <c r="IL357" s="81"/>
      <c r="IM357" s="81"/>
      <c r="IN357" s="81"/>
      <c r="IO357" s="81"/>
      <c r="IP357" s="81"/>
      <c r="IQ357" s="81"/>
      <c r="IR357" s="81"/>
      <c r="IS357" s="81"/>
      <c r="IT357" s="81"/>
      <c r="IU357" s="81"/>
      <c r="IV357" s="81"/>
    </row>
    <row r="358" spans="1:256" ht="14.25">
      <c r="A358" s="98"/>
      <c r="HQ358" s="81"/>
      <c r="HR358" s="81"/>
      <c r="HS358" s="81"/>
      <c r="HT358" s="81"/>
      <c r="HU358" s="81"/>
      <c r="HV358" s="81"/>
      <c r="HW358" s="81"/>
      <c r="HX358" s="81"/>
      <c r="HY358" s="81"/>
      <c r="HZ358" s="81"/>
      <c r="IA358" s="81"/>
      <c r="IB358" s="81"/>
      <c r="IC358" s="81"/>
      <c r="ID358" s="81"/>
      <c r="IE358" s="81"/>
      <c r="IF358" s="81"/>
      <c r="IG358" s="81"/>
      <c r="IH358" s="81"/>
      <c r="II358" s="81"/>
      <c r="IJ358" s="81"/>
      <c r="IK358" s="81"/>
      <c r="IL358" s="81"/>
      <c r="IM358" s="81"/>
      <c r="IN358" s="81"/>
      <c r="IO358" s="81"/>
      <c r="IP358" s="81"/>
      <c r="IQ358" s="81"/>
      <c r="IR358" s="81"/>
      <c r="IS358" s="81"/>
      <c r="IT358" s="81"/>
      <c r="IU358" s="81"/>
      <c r="IV358" s="81"/>
    </row>
    <row r="359" spans="1:256" ht="14.25">
      <c r="A359" s="98"/>
      <c r="HQ359" s="81"/>
      <c r="HR359" s="81"/>
      <c r="HS359" s="81"/>
      <c r="HT359" s="81"/>
      <c r="HU359" s="81"/>
      <c r="HV359" s="81"/>
      <c r="HW359" s="81"/>
      <c r="HX359" s="81"/>
      <c r="HY359" s="81"/>
      <c r="HZ359" s="81"/>
      <c r="IA359" s="81"/>
      <c r="IB359" s="81"/>
      <c r="IC359" s="81"/>
      <c r="ID359" s="81"/>
      <c r="IE359" s="81"/>
      <c r="IF359" s="81"/>
      <c r="IG359" s="81"/>
      <c r="IH359" s="81"/>
      <c r="II359" s="81"/>
      <c r="IJ359" s="81"/>
      <c r="IK359" s="81"/>
      <c r="IL359" s="81"/>
      <c r="IM359" s="81"/>
      <c r="IN359" s="81"/>
      <c r="IO359" s="81"/>
      <c r="IP359" s="81"/>
      <c r="IQ359" s="81"/>
      <c r="IR359" s="81"/>
      <c r="IS359" s="81"/>
      <c r="IT359" s="81"/>
      <c r="IU359" s="81"/>
      <c r="IV359" s="81"/>
    </row>
    <row r="360" spans="1:256" ht="14.25">
      <c r="A360" s="98"/>
      <c r="HQ360" s="81"/>
      <c r="HR360" s="81"/>
      <c r="HS360" s="81"/>
      <c r="HT360" s="81"/>
      <c r="HU360" s="81"/>
      <c r="HV360" s="81"/>
      <c r="HW360" s="81"/>
      <c r="HX360" s="81"/>
      <c r="HY360" s="81"/>
      <c r="HZ360" s="81"/>
      <c r="IA360" s="81"/>
      <c r="IB360" s="81"/>
      <c r="IC360" s="81"/>
      <c r="ID360" s="81"/>
      <c r="IE360" s="81"/>
      <c r="IF360" s="81"/>
      <c r="IG360" s="81"/>
      <c r="IH360" s="81"/>
      <c r="II360" s="81"/>
      <c r="IJ360" s="81"/>
      <c r="IK360" s="81"/>
      <c r="IL360" s="81"/>
      <c r="IM360" s="81"/>
      <c r="IN360" s="81"/>
      <c r="IO360" s="81"/>
      <c r="IP360" s="81"/>
      <c r="IQ360" s="81"/>
      <c r="IR360" s="81"/>
      <c r="IS360" s="81"/>
      <c r="IT360" s="81"/>
      <c r="IU360" s="81"/>
      <c r="IV360" s="81"/>
    </row>
    <row r="361" spans="1:256" ht="14.25">
      <c r="A361" s="98"/>
      <c r="HQ361" s="81"/>
      <c r="HR361" s="81"/>
      <c r="HS361" s="81"/>
      <c r="HT361" s="81"/>
      <c r="HU361" s="81"/>
      <c r="HV361" s="81"/>
      <c r="HW361" s="81"/>
      <c r="HX361" s="81"/>
      <c r="HY361" s="81"/>
      <c r="HZ361" s="81"/>
      <c r="IA361" s="81"/>
      <c r="IB361" s="81"/>
      <c r="IC361" s="81"/>
      <c r="ID361" s="81"/>
      <c r="IE361" s="81"/>
      <c r="IF361" s="81"/>
      <c r="IG361" s="81"/>
      <c r="IH361" s="81"/>
      <c r="II361" s="81"/>
      <c r="IJ361" s="81"/>
      <c r="IK361" s="81"/>
      <c r="IL361" s="81"/>
      <c r="IM361" s="81"/>
      <c r="IN361" s="81"/>
      <c r="IO361" s="81"/>
      <c r="IP361" s="81"/>
      <c r="IQ361" s="81"/>
      <c r="IR361" s="81"/>
      <c r="IS361" s="81"/>
      <c r="IT361" s="81"/>
      <c r="IU361" s="81"/>
      <c r="IV361" s="81"/>
    </row>
    <row r="362" spans="1:256" ht="14.25">
      <c r="A362" s="98"/>
      <c r="HQ362" s="81"/>
      <c r="HR362" s="81"/>
      <c r="HS362" s="81"/>
      <c r="HT362" s="81"/>
      <c r="HU362" s="81"/>
      <c r="HV362" s="81"/>
      <c r="HW362" s="81"/>
      <c r="HX362" s="81"/>
      <c r="HY362" s="81"/>
      <c r="HZ362" s="81"/>
      <c r="IA362" s="81"/>
      <c r="IB362" s="81"/>
      <c r="IC362" s="81"/>
      <c r="ID362" s="81"/>
      <c r="IE362" s="81"/>
      <c r="IF362" s="81"/>
      <c r="IG362" s="81"/>
      <c r="IH362" s="81"/>
      <c r="II362" s="81"/>
      <c r="IJ362" s="81"/>
      <c r="IK362" s="81"/>
      <c r="IL362" s="81"/>
      <c r="IM362" s="81"/>
      <c r="IN362" s="81"/>
      <c r="IO362" s="81"/>
      <c r="IP362" s="81"/>
      <c r="IQ362" s="81"/>
      <c r="IR362" s="81"/>
      <c r="IS362" s="81"/>
      <c r="IT362" s="81"/>
      <c r="IU362" s="81"/>
      <c r="IV362" s="81"/>
    </row>
    <row r="363" spans="1:256" ht="14.25">
      <c r="A363" s="98"/>
      <c r="HQ363" s="81"/>
      <c r="HR363" s="81"/>
      <c r="HS363" s="81"/>
      <c r="HT363" s="81"/>
      <c r="HU363" s="81"/>
      <c r="HV363" s="81"/>
      <c r="HW363" s="81"/>
      <c r="HX363" s="81"/>
      <c r="HY363" s="81"/>
      <c r="HZ363" s="81"/>
      <c r="IA363" s="81"/>
      <c r="IB363" s="81"/>
      <c r="IC363" s="81"/>
      <c r="ID363" s="81"/>
      <c r="IE363" s="81"/>
      <c r="IF363" s="81"/>
      <c r="IG363" s="81"/>
      <c r="IH363" s="81"/>
      <c r="II363" s="81"/>
      <c r="IJ363" s="81"/>
      <c r="IK363" s="81"/>
      <c r="IL363" s="81"/>
      <c r="IM363" s="81"/>
      <c r="IN363" s="81"/>
      <c r="IO363" s="81"/>
      <c r="IP363" s="81"/>
      <c r="IQ363" s="81"/>
      <c r="IR363" s="81"/>
      <c r="IS363" s="81"/>
      <c r="IT363" s="81"/>
      <c r="IU363" s="81"/>
      <c r="IV363" s="81"/>
    </row>
    <row r="364" spans="1:256" ht="14.25">
      <c r="A364" s="98"/>
      <c r="HQ364" s="81"/>
      <c r="HR364" s="81"/>
      <c r="HS364" s="81"/>
      <c r="HT364" s="81"/>
      <c r="HU364" s="81"/>
      <c r="HV364" s="81"/>
      <c r="HW364" s="81"/>
      <c r="HX364" s="81"/>
      <c r="HY364" s="81"/>
      <c r="HZ364" s="81"/>
      <c r="IA364" s="81"/>
      <c r="IB364" s="81"/>
      <c r="IC364" s="81"/>
      <c r="ID364" s="81"/>
      <c r="IE364" s="81"/>
      <c r="IF364" s="81"/>
      <c r="IG364" s="81"/>
      <c r="IH364" s="81"/>
      <c r="II364" s="81"/>
      <c r="IJ364" s="81"/>
      <c r="IK364" s="81"/>
      <c r="IL364" s="81"/>
      <c r="IM364" s="81"/>
      <c r="IN364" s="81"/>
      <c r="IO364" s="81"/>
      <c r="IP364" s="81"/>
      <c r="IQ364" s="81"/>
      <c r="IR364" s="81"/>
      <c r="IS364" s="81"/>
      <c r="IT364" s="81"/>
      <c r="IU364" s="81"/>
      <c r="IV364" s="81"/>
    </row>
    <row r="365" spans="1:256" ht="14.25">
      <c r="A365" s="98"/>
      <c r="HQ365" s="81"/>
      <c r="HR365" s="81"/>
      <c r="HS365" s="81"/>
      <c r="HT365" s="81"/>
      <c r="HU365" s="81"/>
      <c r="HV365" s="81"/>
      <c r="HW365" s="81"/>
      <c r="HX365" s="81"/>
      <c r="HY365" s="81"/>
      <c r="HZ365" s="81"/>
      <c r="IA365" s="81"/>
      <c r="IB365" s="81"/>
      <c r="IC365" s="81"/>
      <c r="ID365" s="81"/>
      <c r="IE365" s="81"/>
      <c r="IF365" s="81"/>
      <c r="IG365" s="81"/>
      <c r="IH365" s="81"/>
      <c r="II365" s="81"/>
      <c r="IJ365" s="81"/>
      <c r="IK365" s="81"/>
      <c r="IL365" s="81"/>
      <c r="IM365" s="81"/>
      <c r="IN365" s="81"/>
      <c r="IO365" s="81"/>
      <c r="IP365" s="81"/>
      <c r="IQ365" s="81"/>
      <c r="IR365" s="81"/>
      <c r="IS365" s="81"/>
      <c r="IT365" s="81"/>
      <c r="IU365" s="81"/>
      <c r="IV365" s="81"/>
    </row>
    <row r="366" spans="1:256" ht="14.25">
      <c r="A366" s="98"/>
      <c r="HQ366" s="81"/>
      <c r="HR366" s="81"/>
      <c r="HS366" s="81"/>
      <c r="HT366" s="81"/>
      <c r="HU366" s="81"/>
      <c r="HV366" s="81"/>
      <c r="HW366" s="81"/>
      <c r="HX366" s="81"/>
      <c r="HY366" s="81"/>
      <c r="HZ366" s="81"/>
      <c r="IA366" s="81"/>
      <c r="IB366" s="81"/>
      <c r="IC366" s="81"/>
      <c r="ID366" s="81"/>
      <c r="IE366" s="81"/>
      <c r="IF366" s="81"/>
      <c r="IG366" s="81"/>
      <c r="IH366" s="81"/>
      <c r="II366" s="81"/>
      <c r="IJ366" s="81"/>
      <c r="IK366" s="81"/>
      <c r="IL366" s="81"/>
      <c r="IM366" s="81"/>
      <c r="IN366" s="81"/>
      <c r="IO366" s="81"/>
      <c r="IP366" s="81"/>
      <c r="IQ366" s="81"/>
      <c r="IR366" s="81"/>
      <c r="IS366" s="81"/>
      <c r="IT366" s="81"/>
      <c r="IU366" s="81"/>
      <c r="IV366" s="81"/>
    </row>
    <row r="367" spans="1:256" ht="14.25">
      <c r="A367" s="98"/>
      <c r="HQ367" s="81"/>
      <c r="HR367" s="81"/>
      <c r="HS367" s="81"/>
      <c r="HT367" s="81"/>
      <c r="HU367" s="81"/>
      <c r="HV367" s="81"/>
      <c r="HW367" s="81"/>
      <c r="HX367" s="81"/>
      <c r="HY367" s="81"/>
      <c r="HZ367" s="81"/>
      <c r="IA367" s="81"/>
      <c r="IB367" s="81"/>
      <c r="IC367" s="81"/>
      <c r="ID367" s="81"/>
      <c r="IE367" s="81"/>
      <c r="IF367" s="81"/>
      <c r="IG367" s="81"/>
      <c r="IH367" s="81"/>
      <c r="II367" s="81"/>
      <c r="IJ367" s="81"/>
      <c r="IK367" s="81"/>
      <c r="IL367" s="81"/>
      <c r="IM367" s="81"/>
      <c r="IN367" s="81"/>
      <c r="IO367" s="81"/>
      <c r="IP367" s="81"/>
      <c r="IQ367" s="81"/>
      <c r="IR367" s="81"/>
      <c r="IS367" s="81"/>
      <c r="IT367" s="81"/>
      <c r="IU367" s="81"/>
      <c r="IV367" s="81"/>
    </row>
    <row r="368" spans="1:256" ht="14.25">
      <c r="A368" s="98"/>
      <c r="HQ368" s="81"/>
      <c r="HR368" s="81"/>
      <c r="HS368" s="81"/>
      <c r="HT368" s="81"/>
      <c r="HU368" s="81"/>
      <c r="HV368" s="81"/>
      <c r="HW368" s="81"/>
      <c r="HX368" s="81"/>
      <c r="HY368" s="81"/>
      <c r="HZ368" s="81"/>
      <c r="IA368" s="81"/>
      <c r="IB368" s="81"/>
      <c r="IC368" s="81"/>
      <c r="ID368" s="81"/>
      <c r="IE368" s="81"/>
      <c r="IF368" s="81"/>
      <c r="IG368" s="81"/>
      <c r="IH368" s="81"/>
      <c r="II368" s="81"/>
      <c r="IJ368" s="81"/>
      <c r="IK368" s="81"/>
      <c r="IL368" s="81"/>
      <c r="IM368" s="81"/>
      <c r="IN368" s="81"/>
      <c r="IO368" s="81"/>
      <c r="IP368" s="81"/>
      <c r="IQ368" s="81"/>
      <c r="IR368" s="81"/>
      <c r="IS368" s="81"/>
      <c r="IT368" s="81"/>
      <c r="IU368" s="81"/>
      <c r="IV368" s="81"/>
    </row>
    <row r="369" spans="1:256" ht="14.25">
      <c r="A369" s="98"/>
      <c r="HQ369" s="81"/>
      <c r="HR369" s="81"/>
      <c r="HS369" s="81"/>
      <c r="HT369" s="81"/>
      <c r="HU369" s="81"/>
      <c r="HV369" s="81"/>
      <c r="HW369" s="81"/>
      <c r="HX369" s="81"/>
      <c r="HY369" s="81"/>
      <c r="HZ369" s="81"/>
      <c r="IA369" s="81"/>
      <c r="IB369" s="81"/>
      <c r="IC369" s="81"/>
      <c r="ID369" s="81"/>
      <c r="IE369" s="81"/>
      <c r="IF369" s="81"/>
      <c r="IG369" s="81"/>
      <c r="IH369" s="81"/>
      <c r="II369" s="81"/>
      <c r="IJ369" s="81"/>
      <c r="IK369" s="81"/>
      <c r="IL369" s="81"/>
      <c r="IM369" s="81"/>
      <c r="IN369" s="81"/>
      <c r="IO369" s="81"/>
      <c r="IP369" s="81"/>
      <c r="IQ369" s="81"/>
      <c r="IR369" s="81"/>
      <c r="IS369" s="81"/>
      <c r="IT369" s="81"/>
      <c r="IU369" s="81"/>
      <c r="IV369" s="81"/>
    </row>
    <row r="370" spans="1:256" ht="14.25">
      <c r="A370" s="98"/>
      <c r="HQ370" s="81"/>
      <c r="HR370" s="81"/>
      <c r="HS370" s="81"/>
      <c r="HT370" s="81"/>
      <c r="HU370" s="81"/>
      <c r="HV370" s="81"/>
      <c r="HW370" s="81"/>
      <c r="HX370" s="81"/>
      <c r="HY370" s="81"/>
      <c r="HZ370" s="81"/>
      <c r="IA370" s="81"/>
      <c r="IB370" s="81"/>
      <c r="IC370" s="81"/>
      <c r="ID370" s="81"/>
      <c r="IE370" s="81"/>
      <c r="IF370" s="81"/>
      <c r="IG370" s="81"/>
      <c r="IH370" s="81"/>
      <c r="II370" s="81"/>
      <c r="IJ370" s="81"/>
      <c r="IK370" s="81"/>
      <c r="IL370" s="81"/>
      <c r="IM370" s="81"/>
      <c r="IN370" s="81"/>
      <c r="IO370" s="81"/>
      <c r="IP370" s="81"/>
      <c r="IQ370" s="81"/>
      <c r="IR370" s="81"/>
      <c r="IS370" s="81"/>
      <c r="IT370" s="81"/>
      <c r="IU370" s="81"/>
      <c r="IV370" s="81"/>
    </row>
    <row r="371" spans="1:256" ht="14.25">
      <c r="A371" s="98"/>
      <c r="HQ371" s="81"/>
      <c r="HR371" s="81"/>
      <c r="HS371" s="81"/>
      <c r="HT371" s="81"/>
      <c r="HU371" s="81"/>
      <c r="HV371" s="81"/>
      <c r="HW371" s="81"/>
      <c r="HX371" s="81"/>
      <c r="HY371" s="81"/>
      <c r="HZ371" s="81"/>
      <c r="IA371" s="81"/>
      <c r="IB371" s="81"/>
      <c r="IC371" s="81"/>
      <c r="ID371" s="81"/>
      <c r="IE371" s="81"/>
      <c r="IF371" s="81"/>
      <c r="IG371" s="81"/>
      <c r="IH371" s="81"/>
      <c r="II371" s="81"/>
      <c r="IJ371" s="81"/>
      <c r="IK371" s="81"/>
      <c r="IL371" s="81"/>
      <c r="IM371" s="81"/>
      <c r="IN371" s="81"/>
      <c r="IO371" s="81"/>
      <c r="IP371" s="81"/>
      <c r="IQ371" s="81"/>
      <c r="IR371" s="81"/>
      <c r="IS371" s="81"/>
      <c r="IT371" s="81"/>
      <c r="IU371" s="81"/>
      <c r="IV371" s="81"/>
    </row>
    <row r="372" spans="1:256" ht="14.25">
      <c r="A372" s="98"/>
      <c r="HQ372" s="81"/>
      <c r="HR372" s="81"/>
      <c r="HS372" s="81"/>
      <c r="HT372" s="81"/>
      <c r="HU372" s="81"/>
      <c r="HV372" s="81"/>
      <c r="HW372" s="81"/>
      <c r="HX372" s="81"/>
      <c r="HY372" s="81"/>
      <c r="HZ372" s="81"/>
      <c r="IA372" s="81"/>
      <c r="IB372" s="81"/>
      <c r="IC372" s="81"/>
      <c r="ID372" s="81"/>
      <c r="IE372" s="81"/>
      <c r="IF372" s="81"/>
      <c r="IG372" s="81"/>
      <c r="IH372" s="81"/>
      <c r="II372" s="81"/>
      <c r="IJ372" s="81"/>
      <c r="IK372" s="81"/>
      <c r="IL372" s="81"/>
      <c r="IM372" s="81"/>
      <c r="IN372" s="81"/>
      <c r="IO372" s="81"/>
      <c r="IP372" s="81"/>
      <c r="IQ372" s="81"/>
      <c r="IR372" s="81"/>
      <c r="IS372" s="81"/>
      <c r="IT372" s="81"/>
      <c r="IU372" s="81"/>
      <c r="IV372" s="81"/>
    </row>
    <row r="373" spans="1:256" ht="14.25">
      <c r="A373" s="98"/>
      <c r="HQ373" s="81"/>
      <c r="HR373" s="81"/>
      <c r="HS373" s="81"/>
      <c r="HT373" s="81"/>
      <c r="HU373" s="81"/>
      <c r="HV373" s="81"/>
      <c r="HW373" s="81"/>
      <c r="HX373" s="81"/>
      <c r="HY373" s="81"/>
      <c r="HZ373" s="81"/>
      <c r="IA373" s="81"/>
      <c r="IB373" s="81"/>
      <c r="IC373" s="81"/>
      <c r="ID373" s="81"/>
      <c r="IE373" s="81"/>
      <c r="IF373" s="81"/>
      <c r="IG373" s="81"/>
      <c r="IH373" s="81"/>
      <c r="II373" s="81"/>
      <c r="IJ373" s="81"/>
      <c r="IK373" s="81"/>
      <c r="IL373" s="81"/>
      <c r="IM373" s="81"/>
      <c r="IN373" s="81"/>
      <c r="IO373" s="81"/>
      <c r="IP373" s="81"/>
      <c r="IQ373" s="81"/>
      <c r="IR373" s="81"/>
      <c r="IS373" s="81"/>
      <c r="IT373" s="81"/>
      <c r="IU373" s="81"/>
      <c r="IV373" s="81"/>
    </row>
    <row r="374" spans="1:256" ht="14.25">
      <c r="A374" s="98"/>
      <c r="HQ374" s="81"/>
      <c r="HR374" s="81"/>
      <c r="HS374" s="81"/>
      <c r="HT374" s="81"/>
      <c r="HU374" s="81"/>
      <c r="HV374" s="81"/>
      <c r="HW374" s="81"/>
      <c r="HX374" s="81"/>
      <c r="HY374" s="81"/>
      <c r="HZ374" s="81"/>
      <c r="IA374" s="81"/>
      <c r="IB374" s="81"/>
      <c r="IC374" s="81"/>
      <c r="ID374" s="81"/>
      <c r="IE374" s="81"/>
      <c r="IF374" s="81"/>
      <c r="IG374" s="81"/>
      <c r="IH374" s="81"/>
      <c r="II374" s="81"/>
      <c r="IJ374" s="81"/>
      <c r="IK374" s="81"/>
      <c r="IL374" s="81"/>
      <c r="IM374" s="81"/>
      <c r="IN374" s="81"/>
      <c r="IO374" s="81"/>
      <c r="IP374" s="81"/>
      <c r="IQ374" s="81"/>
      <c r="IR374" s="81"/>
      <c r="IS374" s="81"/>
      <c r="IT374" s="81"/>
      <c r="IU374" s="81"/>
      <c r="IV374" s="81"/>
    </row>
    <row r="375" spans="1:256" ht="14.25">
      <c r="A375" s="98"/>
      <c r="HQ375" s="81"/>
      <c r="HR375" s="81"/>
      <c r="HS375" s="81"/>
      <c r="HT375" s="81"/>
      <c r="HU375" s="81"/>
      <c r="HV375" s="81"/>
      <c r="HW375" s="81"/>
      <c r="HX375" s="81"/>
      <c r="HY375" s="81"/>
      <c r="HZ375" s="81"/>
      <c r="IA375" s="81"/>
      <c r="IB375" s="81"/>
      <c r="IC375" s="81"/>
      <c r="ID375" s="81"/>
      <c r="IE375" s="81"/>
      <c r="IF375" s="81"/>
      <c r="IG375" s="81"/>
      <c r="IH375" s="81"/>
      <c r="II375" s="81"/>
      <c r="IJ375" s="81"/>
      <c r="IK375" s="81"/>
      <c r="IL375" s="81"/>
      <c r="IM375" s="81"/>
      <c r="IN375" s="81"/>
      <c r="IO375" s="81"/>
      <c r="IP375" s="81"/>
      <c r="IQ375" s="81"/>
      <c r="IR375" s="81"/>
      <c r="IS375" s="81"/>
      <c r="IT375" s="81"/>
      <c r="IU375" s="81"/>
      <c r="IV375" s="81"/>
    </row>
    <row r="376" spans="1:256" ht="14.25">
      <c r="A376" s="98"/>
      <c r="HQ376" s="81"/>
      <c r="HR376" s="81"/>
      <c r="HS376" s="81"/>
      <c r="HT376" s="81"/>
      <c r="HU376" s="81"/>
      <c r="HV376" s="81"/>
      <c r="HW376" s="81"/>
      <c r="HX376" s="81"/>
      <c r="HY376" s="81"/>
      <c r="HZ376" s="81"/>
      <c r="IA376" s="81"/>
      <c r="IB376" s="81"/>
      <c r="IC376" s="81"/>
      <c r="ID376" s="81"/>
      <c r="IE376" s="81"/>
      <c r="IF376" s="81"/>
      <c r="IG376" s="81"/>
      <c r="IH376" s="81"/>
      <c r="II376" s="81"/>
      <c r="IJ376" s="81"/>
      <c r="IK376" s="81"/>
      <c r="IL376" s="81"/>
      <c r="IM376" s="81"/>
      <c r="IN376" s="81"/>
      <c r="IO376" s="81"/>
      <c r="IP376" s="81"/>
      <c r="IQ376" s="81"/>
      <c r="IR376" s="81"/>
      <c r="IS376" s="81"/>
      <c r="IT376" s="81"/>
      <c r="IU376" s="81"/>
      <c r="IV376" s="81"/>
    </row>
    <row r="377" spans="1:256" ht="14.25">
      <c r="A377" s="98"/>
      <c r="HQ377" s="81"/>
      <c r="HR377" s="81"/>
      <c r="HS377" s="81"/>
      <c r="HT377" s="81"/>
      <c r="HU377" s="81"/>
      <c r="HV377" s="81"/>
      <c r="HW377" s="81"/>
      <c r="HX377" s="81"/>
      <c r="HY377" s="81"/>
      <c r="HZ377" s="81"/>
      <c r="IA377" s="81"/>
      <c r="IB377" s="81"/>
      <c r="IC377" s="81"/>
      <c r="ID377" s="81"/>
      <c r="IE377" s="81"/>
      <c r="IF377" s="81"/>
      <c r="IG377" s="81"/>
      <c r="IH377" s="81"/>
      <c r="II377" s="81"/>
      <c r="IJ377" s="81"/>
      <c r="IK377" s="81"/>
      <c r="IL377" s="81"/>
      <c r="IM377" s="81"/>
      <c r="IN377" s="81"/>
      <c r="IO377" s="81"/>
      <c r="IP377" s="81"/>
      <c r="IQ377" s="81"/>
      <c r="IR377" s="81"/>
      <c r="IS377" s="81"/>
      <c r="IT377" s="81"/>
      <c r="IU377" s="81"/>
      <c r="IV377" s="81"/>
    </row>
    <row r="378" spans="1:256" ht="14.25">
      <c r="A378" s="98"/>
      <c r="HQ378" s="81"/>
      <c r="HR378" s="81"/>
      <c r="HS378" s="81"/>
      <c r="HT378" s="81"/>
      <c r="HU378" s="81"/>
      <c r="HV378" s="81"/>
      <c r="HW378" s="81"/>
      <c r="HX378" s="81"/>
      <c r="HY378" s="81"/>
      <c r="HZ378" s="81"/>
      <c r="IA378" s="81"/>
      <c r="IB378" s="81"/>
      <c r="IC378" s="81"/>
      <c r="ID378" s="81"/>
      <c r="IE378" s="81"/>
      <c r="IF378" s="81"/>
      <c r="IG378" s="81"/>
      <c r="IH378" s="81"/>
      <c r="II378" s="81"/>
      <c r="IJ378" s="81"/>
      <c r="IK378" s="81"/>
      <c r="IL378" s="81"/>
      <c r="IM378" s="81"/>
      <c r="IN378" s="81"/>
      <c r="IO378" s="81"/>
      <c r="IP378" s="81"/>
      <c r="IQ378" s="81"/>
      <c r="IR378" s="81"/>
      <c r="IS378" s="81"/>
      <c r="IT378" s="81"/>
      <c r="IU378" s="81"/>
      <c r="IV378" s="81"/>
    </row>
    <row r="379" spans="1:256" ht="14.25">
      <c r="A379" s="98"/>
      <c r="HQ379" s="81"/>
      <c r="HR379" s="81"/>
      <c r="HS379" s="81"/>
      <c r="HT379" s="81"/>
      <c r="HU379" s="81"/>
      <c r="HV379" s="81"/>
      <c r="HW379" s="81"/>
      <c r="HX379" s="81"/>
      <c r="HY379" s="81"/>
      <c r="HZ379" s="81"/>
      <c r="IA379" s="81"/>
      <c r="IB379" s="81"/>
      <c r="IC379" s="81"/>
      <c r="ID379" s="81"/>
      <c r="IE379" s="81"/>
      <c r="IF379" s="81"/>
      <c r="IG379" s="81"/>
      <c r="IH379" s="81"/>
      <c r="II379" s="81"/>
      <c r="IJ379" s="81"/>
      <c r="IK379" s="81"/>
      <c r="IL379" s="81"/>
      <c r="IM379" s="81"/>
      <c r="IN379" s="81"/>
      <c r="IO379" s="81"/>
      <c r="IP379" s="81"/>
      <c r="IQ379" s="81"/>
      <c r="IR379" s="81"/>
      <c r="IS379" s="81"/>
      <c r="IT379" s="81"/>
      <c r="IU379" s="81"/>
      <c r="IV379" s="81"/>
    </row>
    <row r="380" spans="1:256" ht="14.25">
      <c r="A380" s="98"/>
      <c r="HQ380" s="81"/>
      <c r="HR380" s="81"/>
      <c r="HS380" s="81"/>
      <c r="HT380" s="81"/>
      <c r="HU380" s="81"/>
      <c r="HV380" s="81"/>
      <c r="HW380" s="81"/>
      <c r="HX380" s="81"/>
      <c r="HY380" s="81"/>
      <c r="HZ380" s="81"/>
      <c r="IA380" s="81"/>
      <c r="IB380" s="81"/>
      <c r="IC380" s="81"/>
      <c r="ID380" s="81"/>
      <c r="IE380" s="81"/>
      <c r="IF380" s="81"/>
      <c r="IG380" s="81"/>
      <c r="IH380" s="81"/>
      <c r="II380" s="81"/>
      <c r="IJ380" s="81"/>
      <c r="IK380" s="81"/>
      <c r="IL380" s="81"/>
      <c r="IM380" s="81"/>
      <c r="IN380" s="81"/>
      <c r="IO380" s="81"/>
      <c r="IP380" s="81"/>
      <c r="IQ380" s="81"/>
      <c r="IR380" s="81"/>
      <c r="IS380" s="81"/>
      <c r="IT380" s="81"/>
      <c r="IU380" s="81"/>
      <c r="IV380" s="81"/>
    </row>
    <row r="381" spans="1:256" ht="14.25">
      <c r="A381" s="98"/>
      <c r="HQ381" s="81"/>
      <c r="HR381" s="81"/>
      <c r="HS381" s="81"/>
      <c r="HT381" s="81"/>
      <c r="HU381" s="81"/>
      <c r="HV381" s="81"/>
      <c r="HW381" s="81"/>
      <c r="HX381" s="81"/>
      <c r="HY381" s="81"/>
      <c r="HZ381" s="81"/>
      <c r="IA381" s="81"/>
      <c r="IB381" s="81"/>
      <c r="IC381" s="81"/>
      <c r="ID381" s="81"/>
      <c r="IE381" s="81"/>
      <c r="IF381" s="81"/>
      <c r="IG381" s="81"/>
      <c r="IH381" s="81"/>
      <c r="II381" s="81"/>
      <c r="IJ381" s="81"/>
      <c r="IK381" s="81"/>
      <c r="IL381" s="81"/>
      <c r="IM381" s="81"/>
      <c r="IN381" s="81"/>
      <c r="IO381" s="81"/>
      <c r="IP381" s="81"/>
      <c r="IQ381" s="81"/>
      <c r="IR381" s="81"/>
      <c r="IS381" s="81"/>
      <c r="IT381" s="81"/>
      <c r="IU381" s="81"/>
      <c r="IV381" s="81"/>
    </row>
    <row r="382" spans="1:256" ht="14.25">
      <c r="A382" s="98"/>
      <c r="HQ382" s="81"/>
      <c r="HR382" s="81"/>
      <c r="HS382" s="81"/>
      <c r="HT382" s="81"/>
      <c r="HU382" s="81"/>
      <c r="HV382" s="81"/>
      <c r="HW382" s="81"/>
      <c r="HX382" s="81"/>
      <c r="HY382" s="81"/>
      <c r="HZ382" s="81"/>
      <c r="IA382" s="81"/>
      <c r="IB382" s="81"/>
      <c r="IC382" s="81"/>
      <c r="ID382" s="81"/>
      <c r="IE382" s="81"/>
      <c r="IF382" s="81"/>
      <c r="IG382" s="81"/>
      <c r="IH382" s="81"/>
      <c r="II382" s="81"/>
      <c r="IJ382" s="81"/>
      <c r="IK382" s="81"/>
      <c r="IL382" s="81"/>
      <c r="IM382" s="81"/>
      <c r="IN382" s="81"/>
      <c r="IO382" s="81"/>
      <c r="IP382" s="81"/>
      <c r="IQ382" s="81"/>
      <c r="IR382" s="81"/>
      <c r="IS382" s="81"/>
      <c r="IT382" s="81"/>
      <c r="IU382" s="81"/>
      <c r="IV382" s="81"/>
    </row>
    <row r="383" spans="1:256" ht="14.25">
      <c r="A383" s="98"/>
      <c r="HQ383" s="81"/>
      <c r="HR383" s="81"/>
      <c r="HS383" s="81"/>
      <c r="HT383" s="81"/>
      <c r="HU383" s="81"/>
      <c r="HV383" s="81"/>
      <c r="HW383" s="81"/>
      <c r="HX383" s="81"/>
      <c r="HY383" s="81"/>
      <c r="HZ383" s="81"/>
      <c r="IA383" s="81"/>
      <c r="IB383" s="81"/>
      <c r="IC383" s="81"/>
      <c r="ID383" s="81"/>
      <c r="IE383" s="81"/>
      <c r="IF383" s="81"/>
      <c r="IG383" s="81"/>
      <c r="IH383" s="81"/>
      <c r="II383" s="81"/>
      <c r="IJ383" s="81"/>
      <c r="IK383" s="81"/>
      <c r="IL383" s="81"/>
      <c r="IM383" s="81"/>
      <c r="IN383" s="81"/>
      <c r="IO383" s="81"/>
      <c r="IP383" s="81"/>
      <c r="IQ383" s="81"/>
      <c r="IR383" s="81"/>
      <c r="IS383" s="81"/>
      <c r="IT383" s="81"/>
      <c r="IU383" s="81"/>
      <c r="IV383" s="81"/>
    </row>
    <row r="384" spans="1:256" ht="14.25">
      <c r="A384" s="98"/>
      <c r="HQ384" s="81"/>
      <c r="HR384" s="81"/>
      <c r="HS384" s="81"/>
      <c r="HT384" s="81"/>
      <c r="HU384" s="81"/>
      <c r="HV384" s="81"/>
      <c r="HW384" s="81"/>
      <c r="HX384" s="81"/>
      <c r="HY384" s="81"/>
      <c r="HZ384" s="81"/>
      <c r="IA384" s="81"/>
      <c r="IB384" s="81"/>
      <c r="IC384" s="81"/>
      <c r="ID384" s="81"/>
      <c r="IE384" s="81"/>
      <c r="IF384" s="81"/>
      <c r="IG384" s="81"/>
      <c r="IH384" s="81"/>
      <c r="II384" s="81"/>
      <c r="IJ384" s="81"/>
      <c r="IK384" s="81"/>
      <c r="IL384" s="81"/>
      <c r="IM384" s="81"/>
      <c r="IN384" s="81"/>
      <c r="IO384" s="81"/>
      <c r="IP384" s="81"/>
      <c r="IQ384" s="81"/>
      <c r="IR384" s="81"/>
      <c r="IS384" s="81"/>
      <c r="IT384" s="81"/>
      <c r="IU384" s="81"/>
      <c r="IV384" s="81"/>
    </row>
    <row r="385" spans="1:256" ht="14.25">
      <c r="A385" s="98"/>
      <c r="HQ385" s="81"/>
      <c r="HR385" s="81"/>
      <c r="HS385" s="81"/>
      <c r="HT385" s="81"/>
      <c r="HU385" s="81"/>
      <c r="HV385" s="81"/>
      <c r="HW385" s="81"/>
      <c r="HX385" s="81"/>
      <c r="HY385" s="81"/>
      <c r="HZ385" s="81"/>
      <c r="IA385" s="81"/>
      <c r="IB385" s="81"/>
      <c r="IC385" s="81"/>
      <c r="ID385" s="81"/>
      <c r="IE385" s="81"/>
      <c r="IF385" s="81"/>
      <c r="IG385" s="81"/>
      <c r="IH385" s="81"/>
      <c r="II385" s="81"/>
      <c r="IJ385" s="81"/>
      <c r="IK385" s="81"/>
      <c r="IL385" s="81"/>
      <c r="IM385" s="81"/>
      <c r="IN385" s="81"/>
      <c r="IO385" s="81"/>
      <c r="IP385" s="81"/>
      <c r="IQ385" s="81"/>
      <c r="IR385" s="81"/>
      <c r="IS385" s="81"/>
      <c r="IT385" s="81"/>
      <c r="IU385" s="81"/>
      <c r="IV385" s="81"/>
    </row>
    <row r="386" spans="1:256" ht="14.25">
      <c r="A386" s="98"/>
      <c r="HQ386" s="81"/>
      <c r="HR386" s="81"/>
      <c r="HS386" s="81"/>
      <c r="HT386" s="81"/>
      <c r="HU386" s="81"/>
      <c r="HV386" s="81"/>
      <c r="HW386" s="81"/>
      <c r="HX386" s="81"/>
      <c r="HY386" s="81"/>
      <c r="HZ386" s="81"/>
      <c r="IA386" s="81"/>
      <c r="IB386" s="81"/>
      <c r="IC386" s="81"/>
      <c r="ID386" s="81"/>
      <c r="IE386" s="81"/>
      <c r="IF386" s="81"/>
      <c r="IG386" s="81"/>
      <c r="IH386" s="81"/>
      <c r="II386" s="81"/>
      <c r="IJ386" s="81"/>
      <c r="IK386" s="81"/>
      <c r="IL386" s="81"/>
      <c r="IM386" s="81"/>
      <c r="IN386" s="81"/>
      <c r="IO386" s="81"/>
      <c r="IP386" s="81"/>
      <c r="IQ386" s="81"/>
      <c r="IR386" s="81"/>
      <c r="IS386" s="81"/>
      <c r="IT386" s="81"/>
      <c r="IU386" s="81"/>
      <c r="IV386" s="81"/>
    </row>
    <row r="387" spans="1:256" ht="14.25">
      <c r="A387" s="98"/>
      <c r="HQ387" s="81"/>
      <c r="HR387" s="81"/>
      <c r="HS387" s="81"/>
      <c r="HT387" s="81"/>
      <c r="HU387" s="81"/>
      <c r="HV387" s="81"/>
      <c r="HW387" s="81"/>
      <c r="HX387" s="81"/>
      <c r="HY387" s="81"/>
      <c r="HZ387" s="81"/>
      <c r="IA387" s="81"/>
      <c r="IB387" s="81"/>
      <c r="IC387" s="81"/>
      <c r="ID387" s="81"/>
      <c r="IE387" s="81"/>
      <c r="IF387" s="81"/>
      <c r="IG387" s="81"/>
      <c r="IH387" s="81"/>
      <c r="II387" s="81"/>
      <c r="IJ387" s="81"/>
      <c r="IK387" s="81"/>
      <c r="IL387" s="81"/>
      <c r="IM387" s="81"/>
      <c r="IN387" s="81"/>
      <c r="IO387" s="81"/>
      <c r="IP387" s="81"/>
      <c r="IQ387" s="81"/>
      <c r="IR387" s="81"/>
      <c r="IS387" s="81"/>
      <c r="IT387" s="81"/>
      <c r="IU387" s="81"/>
      <c r="IV387" s="81"/>
    </row>
    <row r="388" spans="1:256" ht="14.25">
      <c r="A388" s="98"/>
      <c r="HQ388" s="81"/>
      <c r="HR388" s="81"/>
      <c r="HS388" s="81"/>
      <c r="HT388" s="81"/>
      <c r="HU388" s="81"/>
      <c r="HV388" s="81"/>
      <c r="HW388" s="81"/>
      <c r="HX388" s="81"/>
      <c r="HY388" s="81"/>
      <c r="HZ388" s="81"/>
      <c r="IA388" s="81"/>
      <c r="IB388" s="81"/>
      <c r="IC388" s="81"/>
      <c r="ID388" s="81"/>
      <c r="IE388" s="81"/>
      <c r="IF388" s="81"/>
      <c r="IG388" s="81"/>
      <c r="IH388" s="81"/>
      <c r="II388" s="81"/>
      <c r="IJ388" s="81"/>
      <c r="IK388" s="81"/>
      <c r="IL388" s="81"/>
      <c r="IM388" s="81"/>
      <c r="IN388" s="81"/>
      <c r="IO388" s="81"/>
      <c r="IP388" s="81"/>
      <c r="IQ388" s="81"/>
      <c r="IR388" s="81"/>
      <c r="IS388" s="81"/>
      <c r="IT388" s="81"/>
      <c r="IU388" s="81"/>
      <c r="IV388" s="81"/>
    </row>
    <row r="389" spans="1:256" ht="14.25">
      <c r="A389" s="98"/>
      <c r="HQ389" s="81"/>
      <c r="HR389" s="81"/>
      <c r="HS389" s="81"/>
      <c r="HT389" s="81"/>
      <c r="HU389" s="81"/>
      <c r="HV389" s="81"/>
      <c r="HW389" s="81"/>
      <c r="HX389" s="81"/>
      <c r="HY389" s="81"/>
      <c r="HZ389" s="81"/>
      <c r="IA389" s="81"/>
      <c r="IB389" s="81"/>
      <c r="IC389" s="81"/>
      <c r="ID389" s="81"/>
      <c r="IE389" s="81"/>
      <c r="IF389" s="81"/>
      <c r="IG389" s="81"/>
      <c r="IH389" s="81"/>
      <c r="II389" s="81"/>
      <c r="IJ389" s="81"/>
      <c r="IK389" s="81"/>
      <c r="IL389" s="81"/>
      <c r="IM389" s="81"/>
      <c r="IN389" s="81"/>
      <c r="IO389" s="81"/>
      <c r="IP389" s="81"/>
      <c r="IQ389" s="81"/>
      <c r="IR389" s="81"/>
      <c r="IS389" s="81"/>
      <c r="IT389" s="81"/>
      <c r="IU389" s="81"/>
      <c r="IV389" s="81"/>
    </row>
    <row r="390" spans="1:256" ht="14.25">
      <c r="A390" s="98"/>
      <c r="HQ390" s="81"/>
      <c r="HR390" s="81"/>
      <c r="HS390" s="81"/>
      <c r="HT390" s="81"/>
      <c r="HU390" s="81"/>
      <c r="HV390" s="81"/>
      <c r="HW390" s="81"/>
      <c r="HX390" s="81"/>
      <c r="HY390" s="81"/>
      <c r="HZ390" s="81"/>
      <c r="IA390" s="81"/>
      <c r="IB390" s="81"/>
      <c r="IC390" s="81"/>
      <c r="ID390" s="81"/>
      <c r="IE390" s="81"/>
      <c r="IF390" s="81"/>
      <c r="IG390" s="81"/>
      <c r="IH390" s="81"/>
      <c r="II390" s="81"/>
      <c r="IJ390" s="81"/>
      <c r="IK390" s="81"/>
      <c r="IL390" s="81"/>
      <c r="IM390" s="81"/>
      <c r="IN390" s="81"/>
      <c r="IO390" s="81"/>
      <c r="IP390" s="81"/>
      <c r="IQ390" s="81"/>
      <c r="IR390" s="81"/>
      <c r="IS390" s="81"/>
      <c r="IT390" s="81"/>
      <c r="IU390" s="81"/>
      <c r="IV390" s="81"/>
    </row>
    <row r="391" spans="1:256" ht="14.25">
      <c r="A391" s="98"/>
      <c r="HQ391" s="81"/>
      <c r="HR391" s="81"/>
      <c r="HS391" s="81"/>
      <c r="HT391" s="81"/>
      <c r="HU391" s="81"/>
      <c r="HV391" s="81"/>
      <c r="HW391" s="81"/>
      <c r="HX391" s="81"/>
      <c r="HY391" s="81"/>
      <c r="HZ391" s="81"/>
      <c r="IA391" s="81"/>
      <c r="IB391" s="81"/>
      <c r="IC391" s="81"/>
      <c r="ID391" s="81"/>
      <c r="IE391" s="81"/>
      <c r="IF391" s="81"/>
      <c r="IG391" s="81"/>
      <c r="IH391" s="81"/>
      <c r="II391" s="81"/>
      <c r="IJ391" s="81"/>
      <c r="IK391" s="81"/>
      <c r="IL391" s="81"/>
      <c r="IM391" s="81"/>
      <c r="IN391" s="81"/>
      <c r="IO391" s="81"/>
      <c r="IP391" s="81"/>
      <c r="IQ391" s="81"/>
      <c r="IR391" s="81"/>
      <c r="IS391" s="81"/>
      <c r="IT391" s="81"/>
      <c r="IU391" s="81"/>
      <c r="IV391" s="81"/>
    </row>
    <row r="392" spans="1:256" ht="14.25">
      <c r="A392" s="98"/>
      <c r="HQ392" s="81"/>
      <c r="HR392" s="81"/>
      <c r="HS392" s="81"/>
      <c r="HT392" s="81"/>
      <c r="HU392" s="81"/>
      <c r="HV392" s="81"/>
      <c r="HW392" s="81"/>
      <c r="HX392" s="81"/>
      <c r="HY392" s="81"/>
      <c r="HZ392" s="81"/>
      <c r="IA392" s="81"/>
      <c r="IB392" s="81"/>
      <c r="IC392" s="81"/>
      <c r="ID392" s="81"/>
      <c r="IE392" s="81"/>
      <c r="IF392" s="81"/>
      <c r="IG392" s="81"/>
      <c r="IH392" s="81"/>
      <c r="II392" s="81"/>
      <c r="IJ392" s="81"/>
      <c r="IK392" s="81"/>
      <c r="IL392" s="81"/>
      <c r="IM392" s="81"/>
      <c r="IN392" s="81"/>
      <c r="IO392" s="81"/>
      <c r="IP392" s="81"/>
      <c r="IQ392" s="81"/>
      <c r="IR392" s="81"/>
      <c r="IS392" s="81"/>
      <c r="IT392" s="81"/>
      <c r="IU392" s="81"/>
      <c r="IV392" s="81"/>
    </row>
    <row r="393" spans="1:256" ht="14.25">
      <c r="A393" s="98"/>
      <c r="HQ393" s="81"/>
      <c r="HR393" s="81"/>
      <c r="HS393" s="81"/>
      <c r="HT393" s="81"/>
      <c r="HU393" s="81"/>
      <c r="HV393" s="81"/>
      <c r="HW393" s="81"/>
      <c r="HX393" s="81"/>
      <c r="HY393" s="81"/>
      <c r="HZ393" s="81"/>
      <c r="IA393" s="81"/>
      <c r="IB393" s="81"/>
      <c r="IC393" s="81"/>
      <c r="ID393" s="81"/>
      <c r="IE393" s="81"/>
      <c r="IF393" s="81"/>
      <c r="IG393" s="81"/>
      <c r="IH393" s="81"/>
      <c r="II393" s="81"/>
      <c r="IJ393" s="81"/>
      <c r="IK393" s="81"/>
      <c r="IL393" s="81"/>
      <c r="IM393" s="81"/>
      <c r="IN393" s="81"/>
      <c r="IO393" s="81"/>
      <c r="IP393" s="81"/>
      <c r="IQ393" s="81"/>
      <c r="IR393" s="81"/>
      <c r="IS393" s="81"/>
      <c r="IT393" s="81"/>
      <c r="IU393" s="81"/>
      <c r="IV393" s="81"/>
    </row>
    <row r="394" spans="1:256" ht="14.25">
      <c r="A394" s="98"/>
      <c r="HQ394" s="81"/>
      <c r="HR394" s="81"/>
      <c r="HS394" s="81"/>
      <c r="HT394" s="81"/>
      <c r="HU394" s="81"/>
      <c r="HV394" s="81"/>
      <c r="HW394" s="81"/>
      <c r="HX394" s="81"/>
      <c r="HY394" s="81"/>
      <c r="HZ394" s="81"/>
      <c r="IA394" s="81"/>
      <c r="IB394" s="81"/>
      <c r="IC394" s="81"/>
      <c r="ID394" s="81"/>
      <c r="IE394" s="81"/>
      <c r="IF394" s="81"/>
      <c r="IG394" s="81"/>
      <c r="IH394" s="81"/>
      <c r="II394" s="81"/>
      <c r="IJ394" s="81"/>
      <c r="IK394" s="81"/>
      <c r="IL394" s="81"/>
      <c r="IM394" s="81"/>
      <c r="IN394" s="81"/>
      <c r="IO394" s="81"/>
      <c r="IP394" s="81"/>
      <c r="IQ394" s="81"/>
      <c r="IR394" s="81"/>
      <c r="IS394" s="81"/>
      <c r="IT394" s="81"/>
      <c r="IU394" s="81"/>
      <c r="IV394" s="81"/>
    </row>
    <row r="395" spans="1:256" ht="14.25">
      <c r="A395" s="98"/>
      <c r="HQ395" s="81"/>
      <c r="HR395" s="81"/>
      <c r="HS395" s="81"/>
      <c r="HT395" s="81"/>
      <c r="HU395" s="81"/>
      <c r="HV395" s="81"/>
      <c r="HW395" s="81"/>
      <c r="HX395" s="81"/>
      <c r="HY395" s="81"/>
      <c r="HZ395" s="81"/>
      <c r="IA395" s="81"/>
      <c r="IB395" s="81"/>
      <c r="IC395" s="81"/>
      <c r="ID395" s="81"/>
      <c r="IE395" s="81"/>
      <c r="IF395" s="81"/>
      <c r="IG395" s="81"/>
      <c r="IH395" s="81"/>
      <c r="II395" s="81"/>
      <c r="IJ395" s="81"/>
      <c r="IK395" s="81"/>
      <c r="IL395" s="81"/>
      <c r="IM395" s="81"/>
      <c r="IN395" s="81"/>
      <c r="IO395" s="81"/>
      <c r="IP395" s="81"/>
      <c r="IQ395" s="81"/>
      <c r="IR395" s="81"/>
      <c r="IS395" s="81"/>
      <c r="IT395" s="81"/>
      <c r="IU395" s="81"/>
      <c r="IV395" s="81"/>
    </row>
    <row r="396" spans="1:256" ht="14.25">
      <c r="A396" s="98"/>
      <c r="HQ396" s="81"/>
      <c r="HR396" s="81"/>
      <c r="HS396" s="81"/>
      <c r="HT396" s="81"/>
      <c r="HU396" s="81"/>
      <c r="HV396" s="81"/>
      <c r="HW396" s="81"/>
      <c r="HX396" s="81"/>
      <c r="HY396" s="81"/>
      <c r="HZ396" s="81"/>
      <c r="IA396" s="81"/>
      <c r="IB396" s="81"/>
      <c r="IC396" s="81"/>
      <c r="ID396" s="81"/>
      <c r="IE396" s="81"/>
      <c r="IF396" s="81"/>
      <c r="IG396" s="81"/>
      <c r="IH396" s="81"/>
      <c r="II396" s="81"/>
      <c r="IJ396" s="81"/>
      <c r="IK396" s="81"/>
      <c r="IL396" s="81"/>
      <c r="IM396" s="81"/>
      <c r="IN396" s="81"/>
      <c r="IO396" s="81"/>
      <c r="IP396" s="81"/>
      <c r="IQ396" s="81"/>
      <c r="IR396" s="81"/>
      <c r="IS396" s="81"/>
      <c r="IT396" s="81"/>
      <c r="IU396" s="81"/>
      <c r="IV396" s="81"/>
    </row>
    <row r="397" spans="1:256" ht="14.25">
      <c r="A397" s="98"/>
      <c r="HQ397" s="81"/>
      <c r="HR397" s="81"/>
      <c r="HS397" s="81"/>
      <c r="HT397" s="81"/>
      <c r="HU397" s="81"/>
      <c r="HV397" s="81"/>
      <c r="HW397" s="81"/>
      <c r="HX397" s="81"/>
      <c r="HY397" s="81"/>
      <c r="HZ397" s="81"/>
      <c r="IA397" s="81"/>
      <c r="IB397" s="81"/>
      <c r="IC397" s="81"/>
      <c r="ID397" s="81"/>
      <c r="IE397" s="81"/>
      <c r="IF397" s="81"/>
      <c r="IG397" s="81"/>
      <c r="IH397" s="81"/>
      <c r="II397" s="81"/>
      <c r="IJ397" s="81"/>
      <c r="IK397" s="81"/>
      <c r="IL397" s="81"/>
      <c r="IM397" s="81"/>
      <c r="IN397" s="81"/>
      <c r="IO397" s="81"/>
      <c r="IP397" s="81"/>
      <c r="IQ397" s="81"/>
      <c r="IR397" s="81"/>
      <c r="IS397" s="81"/>
      <c r="IT397" s="81"/>
      <c r="IU397" s="81"/>
      <c r="IV397" s="81"/>
    </row>
    <row r="398" spans="1:256" ht="14.25">
      <c r="A398" s="98"/>
      <c r="HQ398" s="81"/>
      <c r="HR398" s="81"/>
      <c r="HS398" s="81"/>
      <c r="HT398" s="81"/>
      <c r="HU398" s="81"/>
      <c r="HV398" s="81"/>
      <c r="HW398" s="81"/>
      <c r="HX398" s="81"/>
      <c r="HY398" s="81"/>
      <c r="HZ398" s="81"/>
      <c r="IA398" s="81"/>
      <c r="IB398" s="81"/>
      <c r="IC398" s="81"/>
      <c r="ID398" s="81"/>
      <c r="IE398" s="81"/>
      <c r="IF398" s="81"/>
      <c r="IG398" s="81"/>
      <c r="IH398" s="81"/>
      <c r="II398" s="81"/>
      <c r="IJ398" s="81"/>
      <c r="IK398" s="81"/>
      <c r="IL398" s="81"/>
      <c r="IM398" s="81"/>
      <c r="IN398" s="81"/>
      <c r="IO398" s="81"/>
      <c r="IP398" s="81"/>
      <c r="IQ398" s="81"/>
      <c r="IR398" s="81"/>
      <c r="IS398" s="81"/>
      <c r="IT398" s="81"/>
      <c r="IU398" s="81"/>
      <c r="IV398" s="81"/>
    </row>
    <row r="399" spans="1:256" ht="14.25">
      <c r="A399" s="98"/>
      <c r="HQ399" s="81"/>
      <c r="HR399" s="81"/>
      <c r="HS399" s="81"/>
      <c r="HT399" s="81"/>
      <c r="HU399" s="81"/>
      <c r="HV399" s="81"/>
      <c r="HW399" s="81"/>
      <c r="HX399" s="81"/>
      <c r="HY399" s="81"/>
      <c r="HZ399" s="81"/>
      <c r="IA399" s="81"/>
      <c r="IB399" s="81"/>
      <c r="IC399" s="81"/>
      <c r="ID399" s="81"/>
      <c r="IE399" s="81"/>
      <c r="IF399" s="81"/>
      <c r="IG399" s="81"/>
      <c r="IH399" s="81"/>
      <c r="II399" s="81"/>
      <c r="IJ399" s="81"/>
      <c r="IK399" s="81"/>
      <c r="IL399" s="81"/>
      <c r="IM399" s="81"/>
      <c r="IN399" s="81"/>
      <c r="IO399" s="81"/>
      <c r="IP399" s="81"/>
      <c r="IQ399" s="81"/>
      <c r="IR399" s="81"/>
      <c r="IS399" s="81"/>
      <c r="IT399" s="81"/>
      <c r="IU399" s="81"/>
      <c r="IV399" s="81"/>
    </row>
    <row r="400" spans="1:256" ht="14.25">
      <c r="A400" s="98"/>
      <c r="HQ400" s="81"/>
      <c r="HR400" s="81"/>
      <c r="HS400" s="81"/>
      <c r="HT400" s="81"/>
      <c r="HU400" s="81"/>
      <c r="HV400" s="81"/>
      <c r="HW400" s="81"/>
      <c r="HX400" s="81"/>
      <c r="HY400" s="81"/>
      <c r="HZ400" s="81"/>
      <c r="IA400" s="81"/>
      <c r="IB400" s="81"/>
      <c r="IC400" s="81"/>
      <c r="ID400" s="81"/>
      <c r="IE400" s="81"/>
      <c r="IF400" s="81"/>
      <c r="IG400" s="81"/>
      <c r="IH400" s="81"/>
      <c r="II400" s="81"/>
      <c r="IJ400" s="81"/>
      <c r="IK400" s="81"/>
      <c r="IL400" s="81"/>
      <c r="IM400" s="81"/>
      <c r="IN400" s="81"/>
      <c r="IO400" s="81"/>
      <c r="IP400" s="81"/>
      <c r="IQ400" s="81"/>
      <c r="IR400" s="81"/>
      <c r="IS400" s="81"/>
      <c r="IT400" s="81"/>
      <c r="IU400" s="81"/>
      <c r="IV400" s="81"/>
    </row>
    <row r="401" spans="1:256" ht="14.25">
      <c r="A401" s="98"/>
      <c r="HQ401" s="81"/>
      <c r="HR401" s="81"/>
      <c r="HS401" s="81"/>
      <c r="HT401" s="81"/>
      <c r="HU401" s="81"/>
      <c r="HV401" s="81"/>
      <c r="HW401" s="81"/>
      <c r="HX401" s="81"/>
      <c r="HY401" s="81"/>
      <c r="HZ401" s="81"/>
      <c r="IA401" s="81"/>
      <c r="IB401" s="81"/>
      <c r="IC401" s="81"/>
      <c r="ID401" s="81"/>
      <c r="IE401" s="81"/>
      <c r="IF401" s="81"/>
      <c r="IG401" s="81"/>
      <c r="IH401" s="81"/>
      <c r="II401" s="81"/>
      <c r="IJ401" s="81"/>
      <c r="IK401" s="81"/>
      <c r="IL401" s="81"/>
      <c r="IM401" s="81"/>
      <c r="IN401" s="81"/>
      <c r="IO401" s="81"/>
      <c r="IP401" s="81"/>
      <c r="IQ401" s="81"/>
      <c r="IR401" s="81"/>
      <c r="IS401" s="81"/>
      <c r="IT401" s="81"/>
      <c r="IU401" s="81"/>
      <c r="IV401" s="81"/>
    </row>
    <row r="402" spans="1:256" ht="14.25">
      <c r="A402" s="98"/>
      <c r="HQ402" s="81"/>
      <c r="HR402" s="81"/>
      <c r="HS402" s="81"/>
      <c r="HT402" s="81"/>
      <c r="HU402" s="81"/>
      <c r="HV402" s="81"/>
      <c r="HW402" s="81"/>
      <c r="HX402" s="81"/>
      <c r="HY402" s="81"/>
      <c r="HZ402" s="81"/>
      <c r="IA402" s="81"/>
      <c r="IB402" s="81"/>
      <c r="IC402" s="81"/>
      <c r="ID402" s="81"/>
      <c r="IE402" s="81"/>
      <c r="IF402" s="81"/>
      <c r="IG402" s="81"/>
      <c r="IH402" s="81"/>
      <c r="II402" s="81"/>
      <c r="IJ402" s="81"/>
      <c r="IK402" s="81"/>
      <c r="IL402" s="81"/>
      <c r="IM402" s="81"/>
      <c r="IN402" s="81"/>
      <c r="IO402" s="81"/>
      <c r="IP402" s="81"/>
      <c r="IQ402" s="81"/>
      <c r="IR402" s="81"/>
      <c r="IS402" s="81"/>
      <c r="IT402" s="81"/>
      <c r="IU402" s="81"/>
      <c r="IV402" s="81"/>
    </row>
    <row r="403" spans="1:256" ht="14.25">
      <c r="A403" s="98"/>
      <c r="HQ403" s="81"/>
      <c r="HR403" s="81"/>
      <c r="HS403" s="81"/>
      <c r="HT403" s="81"/>
      <c r="HU403" s="81"/>
      <c r="HV403" s="81"/>
      <c r="HW403" s="81"/>
      <c r="HX403" s="81"/>
      <c r="HY403" s="81"/>
      <c r="HZ403" s="81"/>
      <c r="IA403" s="81"/>
      <c r="IB403" s="81"/>
      <c r="IC403" s="81"/>
      <c r="ID403" s="81"/>
      <c r="IE403" s="81"/>
      <c r="IF403" s="81"/>
      <c r="IG403" s="81"/>
      <c r="IH403" s="81"/>
      <c r="II403" s="81"/>
      <c r="IJ403" s="81"/>
      <c r="IK403" s="81"/>
      <c r="IL403" s="81"/>
      <c r="IM403" s="81"/>
      <c r="IN403" s="81"/>
      <c r="IO403" s="81"/>
      <c r="IP403" s="81"/>
      <c r="IQ403" s="81"/>
      <c r="IR403" s="81"/>
      <c r="IS403" s="81"/>
      <c r="IT403" s="81"/>
      <c r="IU403" s="81"/>
      <c r="IV403" s="81"/>
    </row>
    <row r="404" spans="1:256" ht="14.25">
      <c r="A404" s="98"/>
      <c r="HQ404" s="81"/>
      <c r="HR404" s="81"/>
      <c r="HS404" s="81"/>
      <c r="HT404" s="81"/>
      <c r="HU404" s="81"/>
      <c r="HV404" s="81"/>
      <c r="HW404" s="81"/>
      <c r="HX404" s="81"/>
      <c r="HY404" s="81"/>
      <c r="HZ404" s="81"/>
      <c r="IA404" s="81"/>
      <c r="IB404" s="81"/>
      <c r="IC404" s="81"/>
      <c r="ID404" s="81"/>
      <c r="IE404" s="81"/>
      <c r="IF404" s="81"/>
      <c r="IG404" s="81"/>
      <c r="IH404" s="81"/>
      <c r="II404" s="81"/>
      <c r="IJ404" s="81"/>
      <c r="IK404" s="81"/>
      <c r="IL404" s="81"/>
      <c r="IM404" s="81"/>
      <c r="IN404" s="81"/>
      <c r="IO404" s="81"/>
      <c r="IP404" s="81"/>
      <c r="IQ404" s="81"/>
      <c r="IR404" s="81"/>
      <c r="IS404" s="81"/>
      <c r="IT404" s="81"/>
      <c r="IU404" s="81"/>
      <c r="IV404" s="81"/>
    </row>
    <row r="405" spans="1:256" ht="14.25">
      <c r="A405" s="98"/>
      <c r="HQ405" s="81"/>
      <c r="HR405" s="81"/>
      <c r="HS405" s="81"/>
      <c r="HT405" s="81"/>
      <c r="HU405" s="81"/>
      <c r="HV405" s="81"/>
      <c r="HW405" s="81"/>
      <c r="HX405" s="81"/>
      <c r="HY405" s="81"/>
      <c r="HZ405" s="81"/>
      <c r="IA405" s="81"/>
      <c r="IB405" s="81"/>
      <c r="IC405" s="81"/>
      <c r="ID405" s="81"/>
      <c r="IE405" s="81"/>
      <c r="IF405" s="81"/>
      <c r="IG405" s="81"/>
      <c r="IH405" s="81"/>
      <c r="II405" s="81"/>
      <c r="IJ405" s="81"/>
      <c r="IK405" s="81"/>
      <c r="IL405" s="81"/>
      <c r="IM405" s="81"/>
      <c r="IN405" s="81"/>
      <c r="IO405" s="81"/>
      <c r="IP405" s="81"/>
      <c r="IQ405" s="81"/>
      <c r="IR405" s="81"/>
      <c r="IS405" s="81"/>
      <c r="IT405" s="81"/>
      <c r="IU405" s="81"/>
      <c r="IV405" s="81"/>
    </row>
    <row r="406" spans="1:256" ht="14.25">
      <c r="A406" s="98"/>
      <c r="HQ406" s="81"/>
      <c r="HR406" s="81"/>
      <c r="HS406" s="81"/>
      <c r="HT406" s="81"/>
      <c r="HU406" s="81"/>
      <c r="HV406" s="81"/>
      <c r="HW406" s="81"/>
      <c r="HX406" s="81"/>
      <c r="HY406" s="81"/>
      <c r="HZ406" s="81"/>
      <c r="IA406" s="81"/>
      <c r="IB406" s="81"/>
      <c r="IC406" s="81"/>
      <c r="ID406" s="81"/>
      <c r="IE406" s="81"/>
      <c r="IF406" s="81"/>
      <c r="IG406" s="81"/>
      <c r="IH406" s="81"/>
      <c r="II406" s="81"/>
      <c r="IJ406" s="81"/>
      <c r="IK406" s="81"/>
      <c r="IL406" s="81"/>
      <c r="IM406" s="81"/>
      <c r="IN406" s="81"/>
      <c r="IO406" s="81"/>
      <c r="IP406" s="81"/>
      <c r="IQ406" s="81"/>
      <c r="IR406" s="81"/>
      <c r="IS406" s="81"/>
      <c r="IT406" s="81"/>
      <c r="IU406" s="81"/>
      <c r="IV406" s="81"/>
    </row>
    <row r="407" spans="1:256" ht="14.25">
      <c r="A407" s="98"/>
      <c r="HQ407" s="81"/>
      <c r="HR407" s="81"/>
      <c r="HS407" s="81"/>
      <c r="HT407" s="81"/>
      <c r="HU407" s="81"/>
      <c r="HV407" s="81"/>
      <c r="HW407" s="81"/>
      <c r="HX407" s="81"/>
      <c r="HY407" s="81"/>
      <c r="HZ407" s="81"/>
      <c r="IA407" s="81"/>
      <c r="IB407" s="81"/>
      <c r="IC407" s="81"/>
      <c r="ID407" s="81"/>
      <c r="IE407" s="81"/>
      <c r="IF407" s="81"/>
      <c r="IG407" s="81"/>
      <c r="IH407" s="81"/>
      <c r="II407" s="81"/>
      <c r="IJ407" s="81"/>
      <c r="IK407" s="81"/>
      <c r="IL407" s="81"/>
      <c r="IM407" s="81"/>
      <c r="IN407" s="81"/>
      <c r="IO407" s="81"/>
      <c r="IP407" s="81"/>
      <c r="IQ407" s="81"/>
      <c r="IR407" s="81"/>
      <c r="IS407" s="81"/>
      <c r="IT407" s="81"/>
      <c r="IU407" s="81"/>
      <c r="IV407" s="81"/>
    </row>
    <row r="408" spans="1:256" ht="14.25">
      <c r="A408" s="98"/>
      <c r="HQ408" s="81"/>
      <c r="HR408" s="81"/>
      <c r="HS408" s="81"/>
      <c r="HT408" s="81"/>
      <c r="HU408" s="81"/>
      <c r="HV408" s="81"/>
      <c r="HW408" s="81"/>
      <c r="HX408" s="81"/>
      <c r="HY408" s="81"/>
      <c r="HZ408" s="81"/>
      <c r="IA408" s="81"/>
      <c r="IB408" s="81"/>
      <c r="IC408" s="81"/>
      <c r="ID408" s="81"/>
      <c r="IE408" s="81"/>
      <c r="IF408" s="81"/>
      <c r="IG408" s="81"/>
      <c r="IH408" s="81"/>
      <c r="II408" s="81"/>
      <c r="IJ408" s="81"/>
      <c r="IK408" s="81"/>
      <c r="IL408" s="81"/>
      <c r="IM408" s="81"/>
      <c r="IN408" s="81"/>
      <c r="IO408" s="81"/>
      <c r="IP408" s="81"/>
      <c r="IQ408" s="81"/>
      <c r="IR408" s="81"/>
      <c r="IS408" s="81"/>
      <c r="IT408" s="81"/>
      <c r="IU408" s="81"/>
      <c r="IV408" s="81"/>
    </row>
    <row r="409" spans="1:256" ht="14.25">
      <c r="A409" s="98"/>
      <c r="HQ409" s="81"/>
      <c r="HR409" s="81"/>
      <c r="HS409" s="81"/>
      <c r="HT409" s="81"/>
      <c r="HU409" s="81"/>
      <c r="HV409" s="81"/>
      <c r="HW409" s="81"/>
      <c r="HX409" s="81"/>
      <c r="HY409" s="81"/>
      <c r="HZ409" s="81"/>
      <c r="IA409" s="81"/>
      <c r="IB409" s="81"/>
      <c r="IC409" s="81"/>
      <c r="ID409" s="81"/>
      <c r="IE409" s="81"/>
      <c r="IF409" s="81"/>
      <c r="IG409" s="81"/>
      <c r="IH409" s="81"/>
      <c r="II409" s="81"/>
      <c r="IJ409" s="81"/>
      <c r="IK409" s="81"/>
      <c r="IL409" s="81"/>
      <c r="IM409" s="81"/>
      <c r="IN409" s="81"/>
      <c r="IO409" s="81"/>
      <c r="IP409" s="81"/>
      <c r="IQ409" s="81"/>
      <c r="IR409" s="81"/>
      <c r="IS409" s="81"/>
      <c r="IT409" s="81"/>
      <c r="IU409" s="81"/>
      <c r="IV409" s="81"/>
    </row>
    <row r="410" spans="1:256" ht="14.25">
      <c r="A410" s="98"/>
      <c r="HQ410" s="81"/>
      <c r="HR410" s="81"/>
      <c r="HS410" s="81"/>
      <c r="HT410" s="81"/>
      <c r="HU410" s="81"/>
      <c r="HV410" s="81"/>
      <c r="HW410" s="81"/>
      <c r="HX410" s="81"/>
      <c r="HY410" s="81"/>
      <c r="HZ410" s="81"/>
      <c r="IA410" s="81"/>
      <c r="IB410" s="81"/>
      <c r="IC410" s="81"/>
      <c r="ID410" s="81"/>
      <c r="IE410" s="81"/>
      <c r="IF410" s="81"/>
      <c r="IG410" s="81"/>
      <c r="IH410" s="81"/>
      <c r="II410" s="81"/>
      <c r="IJ410" s="81"/>
      <c r="IK410" s="81"/>
      <c r="IL410" s="81"/>
      <c r="IM410" s="81"/>
      <c r="IN410" s="81"/>
      <c r="IO410" s="81"/>
      <c r="IP410" s="81"/>
      <c r="IQ410" s="81"/>
      <c r="IR410" s="81"/>
      <c r="IS410" s="81"/>
      <c r="IT410" s="81"/>
      <c r="IU410" s="81"/>
      <c r="IV410" s="81"/>
    </row>
    <row r="411" spans="1:256" ht="14.25">
      <c r="A411" s="98"/>
      <c r="HQ411" s="81"/>
      <c r="HR411" s="81"/>
      <c r="HS411" s="81"/>
      <c r="HT411" s="81"/>
      <c r="HU411" s="81"/>
      <c r="HV411" s="81"/>
      <c r="HW411" s="81"/>
      <c r="HX411" s="81"/>
      <c r="HY411" s="81"/>
      <c r="HZ411" s="81"/>
      <c r="IA411" s="81"/>
      <c r="IB411" s="81"/>
      <c r="IC411" s="81"/>
      <c r="ID411" s="81"/>
      <c r="IE411" s="81"/>
      <c r="IF411" s="81"/>
      <c r="IG411" s="81"/>
      <c r="IH411" s="81"/>
      <c r="II411" s="81"/>
      <c r="IJ411" s="81"/>
      <c r="IK411" s="81"/>
      <c r="IL411" s="81"/>
      <c r="IM411" s="81"/>
      <c r="IN411" s="81"/>
      <c r="IO411" s="81"/>
      <c r="IP411" s="81"/>
      <c r="IQ411" s="81"/>
      <c r="IR411" s="81"/>
      <c r="IS411" s="81"/>
      <c r="IT411" s="81"/>
      <c r="IU411" s="81"/>
      <c r="IV411" s="81"/>
    </row>
    <row r="412" spans="1:256" ht="14.25">
      <c r="A412" s="98"/>
      <c r="HQ412" s="81"/>
      <c r="HR412" s="81"/>
      <c r="HS412" s="81"/>
      <c r="HT412" s="81"/>
      <c r="HU412" s="81"/>
      <c r="HV412" s="81"/>
      <c r="HW412" s="81"/>
      <c r="HX412" s="81"/>
      <c r="HY412" s="81"/>
      <c r="HZ412" s="81"/>
      <c r="IA412" s="81"/>
      <c r="IB412" s="81"/>
      <c r="IC412" s="81"/>
      <c r="ID412" s="81"/>
      <c r="IE412" s="81"/>
      <c r="IF412" s="81"/>
      <c r="IG412" s="81"/>
      <c r="IH412" s="81"/>
      <c r="II412" s="81"/>
      <c r="IJ412" s="81"/>
      <c r="IK412" s="81"/>
      <c r="IL412" s="81"/>
      <c r="IM412" s="81"/>
      <c r="IN412" s="81"/>
      <c r="IO412" s="81"/>
      <c r="IP412" s="81"/>
      <c r="IQ412" s="81"/>
      <c r="IR412" s="81"/>
      <c r="IS412" s="81"/>
      <c r="IT412" s="81"/>
      <c r="IU412" s="81"/>
      <c r="IV412" s="81"/>
    </row>
    <row r="413" spans="1:256" ht="14.25">
      <c r="A413" s="98"/>
      <c r="HQ413" s="81"/>
      <c r="HR413" s="81"/>
      <c r="HS413" s="81"/>
      <c r="HT413" s="81"/>
      <c r="HU413" s="81"/>
      <c r="HV413" s="81"/>
      <c r="HW413" s="81"/>
      <c r="HX413" s="81"/>
      <c r="HY413" s="81"/>
      <c r="HZ413" s="81"/>
      <c r="IA413" s="81"/>
      <c r="IB413" s="81"/>
      <c r="IC413" s="81"/>
      <c r="ID413" s="81"/>
      <c r="IE413" s="81"/>
      <c r="IF413" s="81"/>
      <c r="IG413" s="81"/>
      <c r="IH413" s="81"/>
      <c r="II413" s="81"/>
      <c r="IJ413" s="81"/>
      <c r="IK413" s="81"/>
      <c r="IL413" s="81"/>
      <c r="IM413" s="81"/>
      <c r="IN413" s="81"/>
      <c r="IO413" s="81"/>
      <c r="IP413" s="81"/>
      <c r="IQ413" s="81"/>
      <c r="IR413" s="81"/>
      <c r="IS413" s="81"/>
      <c r="IT413" s="81"/>
      <c r="IU413" s="81"/>
      <c r="IV413" s="81"/>
    </row>
    <row r="414" spans="1:256" ht="14.25">
      <c r="A414" s="98"/>
      <c r="HQ414" s="81"/>
      <c r="HR414" s="81"/>
      <c r="HS414" s="81"/>
      <c r="HT414" s="81"/>
      <c r="HU414" s="81"/>
      <c r="HV414" s="81"/>
      <c r="HW414" s="81"/>
      <c r="HX414" s="81"/>
      <c r="HY414" s="81"/>
      <c r="HZ414" s="81"/>
      <c r="IA414" s="81"/>
      <c r="IB414" s="81"/>
      <c r="IC414" s="81"/>
      <c r="ID414" s="81"/>
      <c r="IE414" s="81"/>
      <c r="IF414" s="81"/>
      <c r="IG414" s="81"/>
      <c r="IH414" s="81"/>
      <c r="II414" s="81"/>
      <c r="IJ414" s="81"/>
      <c r="IK414" s="81"/>
      <c r="IL414" s="81"/>
      <c r="IM414" s="81"/>
      <c r="IN414" s="81"/>
      <c r="IO414" s="81"/>
      <c r="IP414" s="81"/>
      <c r="IQ414" s="81"/>
      <c r="IR414" s="81"/>
      <c r="IS414" s="81"/>
      <c r="IT414" s="81"/>
      <c r="IU414" s="81"/>
      <c r="IV414" s="81"/>
    </row>
    <row r="415" spans="1:256" ht="14.25">
      <c r="A415" s="98"/>
      <c r="HQ415" s="81"/>
      <c r="HR415" s="81"/>
      <c r="HS415" s="81"/>
      <c r="HT415" s="81"/>
      <c r="HU415" s="81"/>
      <c r="HV415" s="81"/>
      <c r="HW415" s="81"/>
      <c r="HX415" s="81"/>
      <c r="HY415" s="81"/>
      <c r="HZ415" s="81"/>
      <c r="IA415" s="81"/>
      <c r="IB415" s="81"/>
      <c r="IC415" s="81"/>
      <c r="ID415" s="81"/>
      <c r="IE415" s="81"/>
      <c r="IF415" s="81"/>
      <c r="IG415" s="81"/>
      <c r="IH415" s="81"/>
      <c r="II415" s="81"/>
      <c r="IJ415" s="81"/>
      <c r="IK415" s="81"/>
      <c r="IL415" s="81"/>
      <c r="IM415" s="81"/>
      <c r="IN415" s="81"/>
      <c r="IO415" s="81"/>
      <c r="IP415" s="81"/>
      <c r="IQ415" s="81"/>
      <c r="IR415" s="81"/>
      <c r="IS415" s="81"/>
      <c r="IT415" s="81"/>
      <c r="IU415" s="81"/>
      <c r="IV415" s="81"/>
    </row>
    <row r="416" spans="1:256" ht="14.25">
      <c r="A416" s="98"/>
      <c r="HQ416" s="81"/>
      <c r="HR416" s="81"/>
      <c r="HS416" s="81"/>
      <c r="HT416" s="81"/>
      <c r="HU416" s="81"/>
      <c r="HV416" s="81"/>
      <c r="HW416" s="81"/>
      <c r="HX416" s="81"/>
      <c r="HY416" s="81"/>
      <c r="HZ416" s="81"/>
      <c r="IA416" s="81"/>
      <c r="IB416" s="81"/>
      <c r="IC416" s="81"/>
      <c r="ID416" s="81"/>
      <c r="IE416" s="81"/>
      <c r="IF416" s="81"/>
      <c r="IG416" s="81"/>
      <c r="IH416" s="81"/>
      <c r="II416" s="81"/>
      <c r="IJ416" s="81"/>
      <c r="IK416" s="81"/>
      <c r="IL416" s="81"/>
      <c r="IM416" s="81"/>
      <c r="IN416" s="81"/>
      <c r="IO416" s="81"/>
      <c r="IP416" s="81"/>
      <c r="IQ416" s="81"/>
      <c r="IR416" s="81"/>
      <c r="IS416" s="81"/>
      <c r="IT416" s="81"/>
      <c r="IU416" s="81"/>
      <c r="IV416" s="81"/>
    </row>
    <row r="417" spans="1:256" ht="14.25">
      <c r="A417" s="98"/>
      <c r="HQ417" s="81"/>
      <c r="HR417" s="81"/>
      <c r="HS417" s="81"/>
      <c r="HT417" s="81"/>
      <c r="HU417" s="81"/>
      <c r="HV417" s="81"/>
      <c r="HW417" s="81"/>
      <c r="HX417" s="81"/>
      <c r="HY417" s="81"/>
      <c r="HZ417" s="81"/>
      <c r="IA417" s="81"/>
      <c r="IB417" s="81"/>
      <c r="IC417" s="81"/>
      <c r="ID417" s="81"/>
      <c r="IE417" s="81"/>
      <c r="IF417" s="81"/>
      <c r="IG417" s="81"/>
      <c r="IH417" s="81"/>
      <c r="II417" s="81"/>
      <c r="IJ417" s="81"/>
      <c r="IK417" s="81"/>
      <c r="IL417" s="81"/>
      <c r="IM417" s="81"/>
      <c r="IN417" s="81"/>
      <c r="IO417" s="81"/>
      <c r="IP417" s="81"/>
      <c r="IQ417" s="81"/>
      <c r="IR417" s="81"/>
      <c r="IS417" s="81"/>
      <c r="IT417" s="81"/>
      <c r="IU417" s="81"/>
      <c r="IV417" s="81"/>
    </row>
    <row r="418" spans="1:256" ht="14.25">
      <c r="A418" s="98"/>
      <c r="HQ418" s="81"/>
      <c r="HR418" s="81"/>
      <c r="HS418" s="81"/>
      <c r="HT418" s="81"/>
      <c r="HU418" s="81"/>
      <c r="HV418" s="81"/>
      <c r="HW418" s="81"/>
      <c r="HX418" s="81"/>
      <c r="HY418" s="81"/>
      <c r="HZ418" s="81"/>
      <c r="IA418" s="81"/>
      <c r="IB418" s="81"/>
      <c r="IC418" s="81"/>
      <c r="ID418" s="81"/>
      <c r="IE418" s="81"/>
      <c r="IF418" s="81"/>
      <c r="IG418" s="81"/>
      <c r="IH418" s="81"/>
      <c r="II418" s="81"/>
      <c r="IJ418" s="81"/>
      <c r="IK418" s="81"/>
      <c r="IL418" s="81"/>
      <c r="IM418" s="81"/>
      <c r="IN418" s="81"/>
      <c r="IO418" s="81"/>
      <c r="IP418" s="81"/>
      <c r="IQ418" s="81"/>
      <c r="IR418" s="81"/>
      <c r="IS418" s="81"/>
      <c r="IT418" s="81"/>
      <c r="IU418" s="81"/>
      <c r="IV418" s="81"/>
    </row>
    <row r="419" spans="1:256" ht="14.25">
      <c r="A419" s="98"/>
      <c r="HQ419" s="81"/>
      <c r="HR419" s="81"/>
      <c r="HS419" s="81"/>
      <c r="HT419" s="81"/>
      <c r="HU419" s="81"/>
      <c r="HV419" s="81"/>
      <c r="HW419" s="81"/>
      <c r="HX419" s="81"/>
      <c r="HY419" s="81"/>
      <c r="HZ419" s="81"/>
      <c r="IA419" s="81"/>
      <c r="IB419" s="81"/>
      <c r="IC419" s="81"/>
      <c r="ID419" s="81"/>
      <c r="IE419" s="81"/>
      <c r="IF419" s="81"/>
      <c r="IG419" s="81"/>
      <c r="IH419" s="81"/>
      <c r="II419" s="81"/>
      <c r="IJ419" s="81"/>
      <c r="IK419" s="81"/>
      <c r="IL419" s="81"/>
      <c r="IM419" s="81"/>
      <c r="IN419" s="81"/>
      <c r="IO419" s="81"/>
      <c r="IP419" s="81"/>
      <c r="IQ419" s="81"/>
      <c r="IR419" s="81"/>
      <c r="IS419" s="81"/>
      <c r="IT419" s="81"/>
      <c r="IU419" s="81"/>
      <c r="IV419" s="81"/>
    </row>
    <row r="420" spans="1:256" ht="14.25">
      <c r="A420" s="98"/>
      <c r="HQ420" s="81"/>
      <c r="HR420" s="81"/>
      <c r="HS420" s="81"/>
      <c r="HT420" s="81"/>
      <c r="HU420" s="81"/>
      <c r="HV420" s="81"/>
      <c r="HW420" s="81"/>
      <c r="HX420" s="81"/>
      <c r="HY420" s="81"/>
      <c r="HZ420" s="81"/>
      <c r="IA420" s="81"/>
      <c r="IB420" s="81"/>
      <c r="IC420" s="81"/>
      <c r="ID420" s="81"/>
      <c r="IE420" s="81"/>
      <c r="IF420" s="81"/>
      <c r="IG420" s="81"/>
      <c r="IH420" s="81"/>
      <c r="II420" s="81"/>
      <c r="IJ420" s="81"/>
      <c r="IK420" s="81"/>
      <c r="IL420" s="81"/>
      <c r="IM420" s="81"/>
      <c r="IN420" s="81"/>
      <c r="IO420" s="81"/>
      <c r="IP420" s="81"/>
      <c r="IQ420" s="81"/>
      <c r="IR420" s="81"/>
      <c r="IS420" s="81"/>
      <c r="IT420" s="81"/>
      <c r="IU420" s="81"/>
      <c r="IV420" s="81"/>
    </row>
    <row r="421" spans="1:256" ht="14.25">
      <c r="A421" s="98"/>
      <c r="HQ421" s="81"/>
      <c r="HR421" s="81"/>
      <c r="HS421" s="81"/>
      <c r="HT421" s="81"/>
      <c r="HU421" s="81"/>
      <c r="HV421" s="81"/>
      <c r="HW421" s="81"/>
      <c r="HX421" s="81"/>
      <c r="HY421" s="81"/>
      <c r="HZ421" s="81"/>
      <c r="IA421" s="81"/>
      <c r="IB421" s="81"/>
      <c r="IC421" s="81"/>
      <c r="ID421" s="81"/>
      <c r="IE421" s="81"/>
      <c r="IF421" s="81"/>
      <c r="IG421" s="81"/>
      <c r="IH421" s="81"/>
      <c r="II421" s="81"/>
      <c r="IJ421" s="81"/>
      <c r="IK421" s="81"/>
      <c r="IL421" s="81"/>
      <c r="IM421" s="81"/>
      <c r="IN421" s="81"/>
      <c r="IO421" s="81"/>
      <c r="IP421" s="81"/>
      <c r="IQ421" s="81"/>
      <c r="IR421" s="81"/>
      <c r="IS421" s="81"/>
      <c r="IT421" s="81"/>
      <c r="IU421" s="81"/>
      <c r="IV421" s="81"/>
    </row>
  </sheetData>
  <sheetProtection/>
  <mergeCells count="1">
    <mergeCell ref="A2:F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V14"/>
  <sheetViews>
    <sheetView zoomScalePageLayoutView="0" workbookViewId="0" topLeftCell="A1">
      <selection activeCell="E1" sqref="E1:E16384"/>
    </sheetView>
  </sheetViews>
  <sheetFormatPr defaultColWidth="9.140625" defaultRowHeight="12.75"/>
  <cols>
    <col min="1" max="1" width="41.57421875" style="99" bestFit="1" customWidth="1"/>
    <col min="2" max="2" width="13.8515625" style="99" bestFit="1" customWidth="1"/>
    <col min="3" max="3" width="8.8515625" style="99" bestFit="1" customWidth="1"/>
    <col min="4" max="4" width="11.7109375" style="99" customWidth="1"/>
    <col min="5" max="5" width="8.8515625" style="99" hidden="1" customWidth="1"/>
    <col min="6" max="6" width="13.57421875" style="99" bestFit="1" customWidth="1"/>
    <col min="7" max="16384" width="9.140625" style="99" customWidth="1"/>
  </cols>
  <sheetData>
    <row r="1" ht="14.25">
      <c r="A1" s="201" t="s">
        <v>1587</v>
      </c>
    </row>
    <row r="2" spans="1:256" ht="22.5">
      <c r="A2" s="347" t="s">
        <v>1784</v>
      </c>
      <c r="B2" s="348"/>
      <c r="C2" s="348"/>
      <c r="D2" s="348"/>
      <c r="E2" s="348"/>
      <c r="F2" s="348"/>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row>
    <row r="3" spans="1:6" ht="14.25">
      <c r="A3" s="82" t="s">
        <v>1001</v>
      </c>
      <c r="F3" s="101" t="s">
        <v>1011</v>
      </c>
    </row>
    <row r="4" spans="1:256" ht="40.5">
      <c r="A4" s="26" t="s">
        <v>1</v>
      </c>
      <c r="B4" s="28" t="s">
        <v>1597</v>
      </c>
      <c r="C4" s="28" t="s">
        <v>2</v>
      </c>
      <c r="D4" s="27" t="s">
        <v>60</v>
      </c>
      <c r="E4" s="27" t="s">
        <v>1192</v>
      </c>
      <c r="F4" s="27" t="s">
        <v>28</v>
      </c>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6" ht="14.25">
      <c r="A5" s="103" t="s">
        <v>1012</v>
      </c>
      <c r="B5" s="14">
        <v>91</v>
      </c>
      <c r="C5" s="14"/>
      <c r="D5" s="15"/>
      <c r="E5" s="242"/>
      <c r="F5" s="15"/>
    </row>
    <row r="6" spans="1:6" ht="14.25">
      <c r="A6" s="103" t="s">
        <v>1013</v>
      </c>
      <c r="B6" s="14"/>
      <c r="C6" s="14"/>
      <c r="D6" s="15"/>
      <c r="E6" s="242"/>
      <c r="F6" s="15"/>
    </row>
    <row r="7" spans="1:6" ht="14.25">
      <c r="A7" s="103" t="s">
        <v>1014</v>
      </c>
      <c r="B7" s="14"/>
      <c r="C7" s="14"/>
      <c r="D7" s="15"/>
      <c r="E7" s="242"/>
      <c r="F7" s="15"/>
    </row>
    <row r="8" spans="1:6" ht="14.25">
      <c r="A8" s="103" t="s">
        <v>1015</v>
      </c>
      <c r="B8" s="14"/>
      <c r="C8" s="14"/>
      <c r="D8" s="15"/>
      <c r="E8" s="242"/>
      <c r="F8" s="15"/>
    </row>
    <row r="9" spans="1:6" ht="14.25">
      <c r="A9" s="103" t="s">
        <v>1016</v>
      </c>
      <c r="B9" s="14"/>
      <c r="C9" s="14">
        <v>645</v>
      </c>
      <c r="D9" s="15"/>
      <c r="E9" s="242">
        <v>609</v>
      </c>
      <c r="F9" s="15">
        <f>C9/E9*100</f>
        <v>105.91133004926108</v>
      </c>
    </row>
    <row r="10" spans="1:256" ht="14.25">
      <c r="A10" s="90" t="s">
        <v>1000</v>
      </c>
      <c r="B10" s="10">
        <f>SUM(B5:B9)</f>
        <v>91</v>
      </c>
      <c r="C10" s="10">
        <f>SUM(C5:C9)</f>
        <v>645</v>
      </c>
      <c r="D10" s="15">
        <f>C10/B10*100</f>
        <v>708.7912087912088</v>
      </c>
      <c r="E10" s="243">
        <f>SUM(E5:E9)</f>
        <v>609</v>
      </c>
      <c r="F10" s="11">
        <f>C10/E10*100</f>
        <v>105.91133004926108</v>
      </c>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c r="IV10" s="104"/>
    </row>
    <row r="11" spans="1:256" ht="14.25">
      <c r="A11" s="103" t="s">
        <v>1017</v>
      </c>
      <c r="B11" s="10"/>
      <c r="C11" s="121"/>
      <c r="D11" s="15"/>
      <c r="E11" s="121">
        <v>1000</v>
      </c>
      <c r="F11" s="15"/>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row>
    <row r="12" spans="1:256" ht="14.25">
      <c r="A12" s="172" t="s">
        <v>1018</v>
      </c>
      <c r="B12" s="10"/>
      <c r="C12" s="99">
        <v>1251</v>
      </c>
      <c r="D12" s="15"/>
      <c r="E12" s="99">
        <v>839</v>
      </c>
      <c r="F12" s="15">
        <f>C12/E12*100</f>
        <v>149.1060786650775</v>
      </c>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c r="IV12" s="105"/>
    </row>
    <row r="13" spans="1:256" ht="14.25">
      <c r="A13" s="90" t="s">
        <v>998</v>
      </c>
      <c r="B13" s="119">
        <f>SUM(B10:B12)</f>
        <v>91</v>
      </c>
      <c r="C13" s="119">
        <f>SUM(C10:C12)</f>
        <v>1896</v>
      </c>
      <c r="D13" s="15">
        <f>C13/B13*100</f>
        <v>2083.5164835164837</v>
      </c>
      <c r="E13" s="119">
        <f>SUM(E10:E12)</f>
        <v>2448</v>
      </c>
      <c r="F13" s="11">
        <f>C13/E13*100</f>
        <v>77.45098039215686</v>
      </c>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ht="14.25">
      <c r="A14" s="106"/>
    </row>
  </sheetData>
  <sheetProtection/>
  <mergeCells count="1">
    <mergeCell ref="A2:F2"/>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F27"/>
  <sheetViews>
    <sheetView zoomScalePageLayoutView="0" workbookViewId="0" topLeftCell="A1">
      <selection activeCell="A7" sqref="A7"/>
    </sheetView>
  </sheetViews>
  <sheetFormatPr defaultColWidth="9.140625" defaultRowHeight="12.75"/>
  <cols>
    <col min="1" max="1" width="43.00390625" style="300" customWidth="1"/>
    <col min="2" max="2" width="9.140625" style="38" customWidth="1"/>
    <col min="3" max="3" width="8.57421875" style="38" customWidth="1"/>
    <col min="4" max="4" width="12.8515625" style="38" customWidth="1"/>
    <col min="5" max="5" width="8.7109375" style="38" hidden="1" customWidth="1"/>
    <col min="6" max="6" width="15.00390625" style="38" customWidth="1"/>
    <col min="7" max="16384" width="9.140625" style="38" customWidth="1"/>
  </cols>
  <sheetData>
    <row r="1" spans="1:5" ht="14.25">
      <c r="A1" s="295" t="s">
        <v>1588</v>
      </c>
      <c r="B1" s="107"/>
      <c r="C1" s="107"/>
      <c r="D1" s="107"/>
      <c r="E1" s="107"/>
    </row>
    <row r="2" spans="1:6" ht="20.25">
      <c r="A2" s="350" t="s">
        <v>1785</v>
      </c>
      <c r="B2" s="351"/>
      <c r="C2" s="351"/>
      <c r="D2" s="351"/>
      <c r="E2" s="351"/>
      <c r="F2" s="351"/>
    </row>
    <row r="3" spans="1:6" ht="14.25">
      <c r="A3" s="296"/>
      <c r="B3" s="107"/>
      <c r="C3" s="107"/>
      <c r="D3" s="108"/>
      <c r="E3" s="108"/>
      <c r="F3" s="74" t="s">
        <v>59</v>
      </c>
    </row>
    <row r="4" spans="1:6" ht="17.25" customHeight="1">
      <c r="A4" s="352" t="s">
        <v>1019</v>
      </c>
      <c r="B4" s="353" t="s">
        <v>893</v>
      </c>
      <c r="C4" s="354" t="s">
        <v>1020</v>
      </c>
      <c r="D4" s="355" t="s">
        <v>60</v>
      </c>
      <c r="E4" s="357" t="s">
        <v>1549</v>
      </c>
      <c r="F4" s="356" t="s">
        <v>28</v>
      </c>
    </row>
    <row r="5" spans="1:6" ht="17.25" customHeight="1">
      <c r="A5" s="352"/>
      <c r="B5" s="353"/>
      <c r="C5" s="354"/>
      <c r="D5" s="355"/>
      <c r="E5" s="357"/>
      <c r="F5" s="357"/>
    </row>
    <row r="6" spans="1:6" ht="14.25">
      <c r="A6" s="280" t="s">
        <v>1002</v>
      </c>
      <c r="B6" s="109">
        <f>SUM(B7:B14)</f>
        <v>20</v>
      </c>
      <c r="C6" s="109">
        <f>SUM(C7:C14)</f>
        <v>265</v>
      </c>
      <c r="D6" s="110">
        <f>C6/B6*100</f>
        <v>1325</v>
      </c>
      <c r="E6" s="255">
        <f>SUM(E7:E14)</f>
        <v>41</v>
      </c>
      <c r="F6" s="111">
        <f>C6/E6*100</f>
        <v>646.3414634146342</v>
      </c>
    </row>
    <row r="7" spans="1:6" ht="14.25">
      <c r="A7" s="280" t="s">
        <v>1021</v>
      </c>
      <c r="B7" s="175">
        <v>5</v>
      </c>
      <c r="C7" s="175">
        <v>4</v>
      </c>
      <c r="D7" s="110">
        <f>C7/B7*100</f>
        <v>80</v>
      </c>
      <c r="E7" s="256">
        <v>15</v>
      </c>
      <c r="F7" s="111">
        <f>C7/E7*100</f>
        <v>26.666666666666668</v>
      </c>
    </row>
    <row r="8" spans="1:6" ht="14.25">
      <c r="A8" s="297" t="s">
        <v>1546</v>
      </c>
      <c r="B8" s="175"/>
      <c r="C8" s="175">
        <v>2</v>
      </c>
      <c r="D8" s="110"/>
      <c r="E8" s="256">
        <v>3</v>
      </c>
      <c r="F8" s="111">
        <f>C8/E8*100</f>
        <v>66.66666666666666</v>
      </c>
    </row>
    <row r="9" spans="1:6" ht="14.25">
      <c r="A9" s="297" t="s">
        <v>1545</v>
      </c>
      <c r="B9" s="175">
        <v>5</v>
      </c>
      <c r="C9" s="175">
        <v>3</v>
      </c>
      <c r="D9" s="110">
        <f>C9/B9*100</f>
        <v>60</v>
      </c>
      <c r="E9" s="256">
        <v>13</v>
      </c>
      <c r="F9" s="111">
        <f>C9/E9*100</f>
        <v>23.076923076923077</v>
      </c>
    </row>
    <row r="10" spans="1:6" ht="14.25">
      <c r="A10" s="297" t="s">
        <v>1022</v>
      </c>
      <c r="B10" s="175"/>
      <c r="C10" s="175"/>
      <c r="D10" s="110"/>
      <c r="E10" s="256"/>
      <c r="F10" s="111"/>
    </row>
    <row r="11" spans="1:6" ht="14.25">
      <c r="A11" s="297" t="s">
        <v>1547</v>
      </c>
      <c r="B11" s="175"/>
      <c r="C11" s="175"/>
      <c r="D11" s="110"/>
      <c r="E11" s="256"/>
      <c r="F11" s="111"/>
    </row>
    <row r="12" spans="1:6" ht="14.25">
      <c r="A12" s="297" t="s">
        <v>1544</v>
      </c>
      <c r="B12" s="175"/>
      <c r="C12" s="175"/>
      <c r="D12" s="110"/>
      <c r="E12" s="256">
        <v>10</v>
      </c>
      <c r="F12" s="111"/>
    </row>
    <row r="13" spans="1:6" ht="14.25">
      <c r="A13" s="297" t="s">
        <v>1023</v>
      </c>
      <c r="B13" s="175">
        <v>10</v>
      </c>
      <c r="C13" s="175"/>
      <c r="D13" s="110"/>
      <c r="E13" s="256"/>
      <c r="F13" s="111"/>
    </row>
    <row r="14" spans="1:6" ht="14.25">
      <c r="A14" s="297" t="s">
        <v>1548</v>
      </c>
      <c r="B14" s="175"/>
      <c r="C14" s="175">
        <v>256</v>
      </c>
      <c r="D14" s="110"/>
      <c r="E14" s="256"/>
      <c r="F14" s="111"/>
    </row>
    <row r="15" spans="1:6" ht="14.25">
      <c r="A15" s="280" t="s">
        <v>1003</v>
      </c>
      <c r="B15" s="109">
        <f>SUM(B16:B19)</f>
        <v>35</v>
      </c>
      <c r="C15" s="109">
        <f>SUM(C16:C19)</f>
        <v>735</v>
      </c>
      <c r="D15" s="110">
        <f>C15/B15*100</f>
        <v>2100</v>
      </c>
      <c r="E15" s="256">
        <f>SUM(E16:E19)</f>
        <v>40</v>
      </c>
      <c r="F15" s="111">
        <f>C15/E15*100</f>
        <v>1837.5</v>
      </c>
    </row>
    <row r="16" spans="1:6" ht="14.25">
      <c r="A16" s="280" t="s">
        <v>1024</v>
      </c>
      <c r="B16" s="109"/>
      <c r="C16" s="109">
        <v>735</v>
      </c>
      <c r="D16" s="110"/>
      <c r="E16" s="256"/>
      <c r="F16" s="111"/>
    </row>
    <row r="17" spans="1:6" ht="14.25">
      <c r="A17" s="297" t="s">
        <v>1025</v>
      </c>
      <c r="B17" s="109">
        <v>35</v>
      </c>
      <c r="C17" s="109"/>
      <c r="D17" s="110">
        <f>C17/B17*100</f>
        <v>0</v>
      </c>
      <c r="E17" s="256">
        <v>40</v>
      </c>
      <c r="F17" s="111">
        <f>C17/E17*100</f>
        <v>0</v>
      </c>
    </row>
    <row r="18" spans="1:6" ht="14.25">
      <c r="A18" s="297" t="s">
        <v>1026</v>
      </c>
      <c r="B18" s="109"/>
      <c r="C18" s="109"/>
      <c r="D18" s="110"/>
      <c r="E18" s="256"/>
      <c r="F18" s="111"/>
    </row>
    <row r="19" spans="1:6" ht="14.25">
      <c r="A19" s="297" t="s">
        <v>1027</v>
      </c>
      <c r="B19" s="109"/>
      <c r="C19" s="109"/>
      <c r="D19" s="110"/>
      <c r="E19" s="256"/>
      <c r="F19" s="111"/>
    </row>
    <row r="20" spans="1:6" ht="14.25">
      <c r="A20" s="280" t="s">
        <v>1004</v>
      </c>
      <c r="B20" s="109"/>
      <c r="C20" s="109"/>
      <c r="D20" s="110"/>
      <c r="E20" s="256"/>
      <c r="F20" s="111"/>
    </row>
    <row r="21" spans="1:6" ht="14.25">
      <c r="A21" s="280" t="s">
        <v>1028</v>
      </c>
      <c r="B21" s="109"/>
      <c r="C21" s="109"/>
      <c r="D21" s="110"/>
      <c r="E21" s="256"/>
      <c r="F21" s="111"/>
    </row>
    <row r="22" spans="1:6" ht="14.25">
      <c r="A22" s="280" t="s">
        <v>1029</v>
      </c>
      <c r="B22" s="109">
        <v>45</v>
      </c>
      <c r="C22" s="109">
        <v>44</v>
      </c>
      <c r="D22" s="110">
        <f>C22/B22*100</f>
        <v>97.77777777777777</v>
      </c>
      <c r="E22" s="256">
        <v>718</v>
      </c>
      <c r="F22" s="111">
        <f>C22/E22*100</f>
        <v>6.128133704735376</v>
      </c>
    </row>
    <row r="23" spans="1:6" ht="14.25">
      <c r="A23" s="298" t="s">
        <v>981</v>
      </c>
      <c r="B23" s="109">
        <f>B6+B15+B20+B21+B22</f>
        <v>100</v>
      </c>
      <c r="C23" s="109">
        <f>C6+C15+C20+C21+C22</f>
        <v>1044</v>
      </c>
      <c r="D23" s="110">
        <f>C23/B23*100</f>
        <v>1044</v>
      </c>
      <c r="E23" s="255">
        <f>E6+E15+E20+E21+E22</f>
        <v>799</v>
      </c>
      <c r="F23" s="111">
        <f>C23/E23*100</f>
        <v>130.66332916145183</v>
      </c>
    </row>
    <row r="24" spans="1:6" ht="14.25">
      <c r="A24" s="280" t="s">
        <v>1030</v>
      </c>
      <c r="B24" s="109"/>
      <c r="C24" s="109">
        <v>13</v>
      </c>
      <c r="D24" s="110"/>
      <c r="E24" s="255">
        <v>7</v>
      </c>
      <c r="F24" s="111">
        <f>C24/E24*100</f>
        <v>185.71428571428572</v>
      </c>
    </row>
    <row r="25" spans="1:6" ht="14.25">
      <c r="A25" s="299" t="s">
        <v>1031</v>
      </c>
      <c r="B25" s="109"/>
      <c r="C25" s="109">
        <v>839</v>
      </c>
      <c r="D25" s="110"/>
      <c r="E25" s="255">
        <v>1642</v>
      </c>
      <c r="F25" s="111">
        <f>C25/E25*100</f>
        <v>51.09622411693058</v>
      </c>
    </row>
    <row r="26" spans="1:6" ht="14.25">
      <c r="A26" s="298" t="s">
        <v>62</v>
      </c>
      <c r="B26" s="109"/>
      <c r="C26" s="109">
        <f>SUM(C23:C25)</f>
        <v>1896</v>
      </c>
      <c r="D26" s="110"/>
      <c r="E26" s="255">
        <f>SUM(E23:E25)</f>
        <v>2448</v>
      </c>
      <c r="F26" s="111">
        <f>C26/E26*100</f>
        <v>77.45098039215686</v>
      </c>
    </row>
    <row r="27" spans="1:6" ht="14.25">
      <c r="A27" s="349"/>
      <c r="B27" s="349"/>
      <c r="C27" s="349"/>
      <c r="D27" s="349"/>
      <c r="E27" s="349"/>
      <c r="F27" s="349"/>
    </row>
  </sheetData>
  <sheetProtection/>
  <mergeCells count="8">
    <mergeCell ref="A27:F27"/>
    <mergeCell ref="A2:F2"/>
    <mergeCell ref="A4:A5"/>
    <mergeCell ref="B4:B5"/>
    <mergeCell ref="C4:C5"/>
    <mergeCell ref="D4:D5"/>
    <mergeCell ref="F4:F5"/>
    <mergeCell ref="E4:E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5"/>
  <sheetViews>
    <sheetView zoomScalePageLayoutView="0" workbookViewId="0" topLeftCell="A1">
      <selection activeCell="E1" sqref="E1:E16384"/>
    </sheetView>
  </sheetViews>
  <sheetFormatPr defaultColWidth="9.140625" defaultRowHeight="12.75"/>
  <cols>
    <col min="1" max="1" width="45.421875" style="65" bestFit="1" customWidth="1"/>
    <col min="2" max="3" width="8.8515625" style="65" bestFit="1" customWidth="1"/>
    <col min="4" max="4" width="8.8515625" style="65" customWidth="1"/>
    <col min="5" max="5" width="8.8515625" style="65" hidden="1" customWidth="1"/>
    <col min="6" max="6" width="14.00390625" style="65" bestFit="1" customWidth="1"/>
    <col min="7" max="16384" width="9.140625" style="65" customWidth="1"/>
  </cols>
  <sheetData>
    <row r="1" ht="14.25">
      <c r="A1" s="202" t="s">
        <v>1589</v>
      </c>
    </row>
    <row r="2" spans="1:6" ht="20.25">
      <c r="A2" s="358" t="s">
        <v>1786</v>
      </c>
      <c r="B2" s="358"/>
      <c r="C2" s="358"/>
      <c r="D2" s="358"/>
      <c r="E2" s="358"/>
      <c r="F2" s="358"/>
    </row>
    <row r="3" spans="1:6" ht="14.25">
      <c r="A3" s="112"/>
      <c r="B3" s="113"/>
      <c r="F3" s="114" t="s">
        <v>59</v>
      </c>
    </row>
    <row r="4" spans="1:6" ht="40.5">
      <c r="A4" s="78" t="s">
        <v>1032</v>
      </c>
      <c r="B4" s="211" t="s">
        <v>1596</v>
      </c>
      <c r="C4" s="115" t="s">
        <v>1020</v>
      </c>
      <c r="D4" s="115" t="s">
        <v>1033</v>
      </c>
      <c r="E4" s="115" t="s">
        <v>1192</v>
      </c>
      <c r="F4" s="171" t="s">
        <v>1034</v>
      </c>
    </row>
    <row r="5" spans="1:6" ht="14.25">
      <c r="A5" s="116" t="s">
        <v>1012</v>
      </c>
      <c r="B5" s="79">
        <f>SUM(B6:B14)</f>
        <v>91</v>
      </c>
      <c r="C5" s="79"/>
      <c r="D5" s="79"/>
      <c r="E5" s="79"/>
      <c r="F5" s="77"/>
    </row>
    <row r="6" spans="1:6" ht="14.25">
      <c r="A6" s="117" t="s">
        <v>1035</v>
      </c>
      <c r="B6" s="71"/>
      <c r="C6" s="71"/>
      <c r="D6" s="71"/>
      <c r="E6" s="71"/>
      <c r="F6" s="77"/>
    </row>
    <row r="7" spans="1:6" ht="14.25">
      <c r="A7" s="118" t="s">
        <v>1036</v>
      </c>
      <c r="B7" s="71"/>
      <c r="C7" s="71"/>
      <c r="D7" s="71"/>
      <c r="E7" s="71"/>
      <c r="F7" s="77"/>
    </row>
    <row r="8" spans="1:6" ht="14.25">
      <c r="A8" s="118" t="s">
        <v>1037</v>
      </c>
      <c r="B8" s="71"/>
      <c r="C8" s="71"/>
      <c r="D8" s="71"/>
      <c r="E8" s="71"/>
      <c r="F8" s="77"/>
    </row>
    <row r="9" spans="1:6" ht="14.25">
      <c r="A9" s="118" t="s">
        <v>1038</v>
      </c>
      <c r="B9" s="71"/>
      <c r="C9" s="71"/>
      <c r="D9" s="71"/>
      <c r="E9" s="71"/>
      <c r="F9" s="77"/>
    </row>
    <row r="10" spans="1:6" ht="14.25">
      <c r="A10" s="118" t="s">
        <v>1039</v>
      </c>
      <c r="B10" s="71"/>
      <c r="C10" s="71"/>
      <c r="D10" s="71"/>
      <c r="E10" s="71"/>
      <c r="F10" s="77"/>
    </row>
    <row r="11" spans="1:6" ht="14.25">
      <c r="A11" s="118" t="s">
        <v>1040</v>
      </c>
      <c r="B11" s="71"/>
      <c r="C11" s="71"/>
      <c r="D11" s="71"/>
      <c r="E11" s="71"/>
      <c r="F11" s="77"/>
    </row>
    <row r="12" spans="1:6" ht="14.25">
      <c r="A12" s="118" t="s">
        <v>1041</v>
      </c>
      <c r="B12" s="71"/>
      <c r="C12" s="71"/>
      <c r="D12" s="71"/>
      <c r="E12" s="71"/>
      <c r="F12" s="77"/>
    </row>
    <row r="13" spans="1:6" ht="14.25">
      <c r="A13" s="118" t="s">
        <v>1042</v>
      </c>
      <c r="B13" s="71"/>
      <c r="C13" s="71"/>
      <c r="D13" s="71"/>
      <c r="E13" s="71"/>
      <c r="F13" s="77"/>
    </row>
    <row r="14" spans="1:6" ht="14.25">
      <c r="A14" s="118" t="s">
        <v>1043</v>
      </c>
      <c r="B14" s="71">
        <v>91</v>
      </c>
      <c r="C14" s="71"/>
      <c r="D14" s="71"/>
      <c r="E14" s="71"/>
      <c r="F14" s="77"/>
    </row>
    <row r="15" spans="1:6" ht="14.25">
      <c r="A15" s="116" t="s">
        <v>1013</v>
      </c>
      <c r="B15" s="119"/>
      <c r="C15" s="119"/>
      <c r="D15" s="119"/>
      <c r="E15" s="119"/>
      <c r="F15" s="77"/>
    </row>
    <row r="16" spans="1:6" ht="14.25">
      <c r="A16" s="120" t="s">
        <v>1044</v>
      </c>
      <c r="B16" s="121"/>
      <c r="C16" s="121"/>
      <c r="D16" s="121"/>
      <c r="E16" s="121"/>
      <c r="F16" s="77"/>
    </row>
    <row r="17" spans="1:6" ht="14.25">
      <c r="A17" s="118" t="s">
        <v>1045</v>
      </c>
      <c r="B17" s="121"/>
      <c r="C17" s="121"/>
      <c r="D17" s="121"/>
      <c r="E17" s="121"/>
      <c r="F17" s="77"/>
    </row>
    <row r="18" spans="1:6" ht="14.25">
      <c r="A18" s="118" t="s">
        <v>1046</v>
      </c>
      <c r="B18" s="121"/>
      <c r="C18" s="121"/>
      <c r="D18" s="121"/>
      <c r="E18" s="121"/>
      <c r="F18" s="77"/>
    </row>
    <row r="19" spans="1:6" ht="14.25">
      <c r="A19" s="118" t="s">
        <v>1047</v>
      </c>
      <c r="B19" s="121"/>
      <c r="C19" s="121"/>
      <c r="D19" s="121"/>
      <c r="E19" s="121"/>
      <c r="F19" s="77"/>
    </row>
    <row r="20" spans="1:6" ht="14.25">
      <c r="A20" s="118" t="s">
        <v>1048</v>
      </c>
      <c r="B20" s="121"/>
      <c r="C20" s="121"/>
      <c r="D20" s="121"/>
      <c r="E20" s="121"/>
      <c r="F20" s="77"/>
    </row>
    <row r="21" spans="1:6" ht="14.25">
      <c r="A21" s="118" t="s">
        <v>1049</v>
      </c>
      <c r="B21" s="121"/>
      <c r="C21" s="121"/>
      <c r="D21" s="121"/>
      <c r="E21" s="121"/>
      <c r="F21" s="77"/>
    </row>
    <row r="22" spans="1:6" ht="14.25">
      <c r="A22" s="118" t="s">
        <v>1050</v>
      </c>
      <c r="B22" s="121"/>
      <c r="C22" s="121"/>
      <c r="D22" s="121"/>
      <c r="E22" s="121"/>
      <c r="F22" s="77"/>
    </row>
    <row r="23" spans="1:6" ht="14.25">
      <c r="A23" s="118" t="s">
        <v>1051</v>
      </c>
      <c r="B23" s="121"/>
      <c r="C23" s="121"/>
      <c r="D23" s="121"/>
      <c r="E23" s="121"/>
      <c r="F23" s="77"/>
    </row>
    <row r="24" spans="1:6" ht="14.25">
      <c r="A24" s="116" t="s">
        <v>1014</v>
      </c>
      <c r="B24" s="119"/>
      <c r="C24" s="119"/>
      <c r="D24" s="119"/>
      <c r="E24" s="119"/>
      <c r="F24" s="77"/>
    </row>
    <row r="25" spans="1:6" ht="14.25">
      <c r="A25" s="117" t="s">
        <v>1052</v>
      </c>
      <c r="B25" s="121"/>
      <c r="C25" s="121"/>
      <c r="D25" s="121"/>
      <c r="E25" s="121"/>
      <c r="F25" s="77"/>
    </row>
    <row r="26" spans="1:6" ht="14.25">
      <c r="A26" s="116" t="s">
        <v>1015</v>
      </c>
      <c r="B26" s="119"/>
      <c r="C26" s="119"/>
      <c r="D26" s="119"/>
      <c r="E26" s="119"/>
      <c r="F26" s="77"/>
    </row>
    <row r="27" spans="1:6" ht="14.25">
      <c r="A27" s="117" t="s">
        <v>1053</v>
      </c>
      <c r="B27" s="121"/>
      <c r="C27" s="121"/>
      <c r="D27" s="121"/>
      <c r="E27" s="121"/>
      <c r="F27" s="77"/>
    </row>
    <row r="28" spans="1:6" ht="14.25">
      <c r="A28" s="117" t="s">
        <v>1054</v>
      </c>
      <c r="B28" s="121"/>
      <c r="C28" s="121"/>
      <c r="D28" s="121"/>
      <c r="E28" s="121"/>
      <c r="F28" s="77"/>
    </row>
    <row r="29" spans="1:6" ht="14.25">
      <c r="A29" s="117" t="s">
        <v>1055</v>
      </c>
      <c r="B29" s="121"/>
      <c r="C29" s="121"/>
      <c r="D29" s="121"/>
      <c r="E29" s="121"/>
      <c r="F29" s="77"/>
    </row>
    <row r="30" spans="1:6" ht="14.25">
      <c r="A30" s="116" t="s">
        <v>1016</v>
      </c>
      <c r="B30" s="119"/>
      <c r="C30" s="119">
        <v>645</v>
      </c>
      <c r="D30" s="122"/>
      <c r="E30" s="119">
        <v>609</v>
      </c>
      <c r="F30" s="174">
        <f>C30/E30*100</f>
        <v>105.91133004926108</v>
      </c>
    </row>
    <row r="31" spans="1:6" ht="14.25">
      <c r="A31" s="78" t="s">
        <v>1000</v>
      </c>
      <c r="B31" s="119">
        <f>B5+B15+B24+B26+B30</f>
        <v>91</v>
      </c>
      <c r="C31" s="119">
        <f>C30</f>
        <v>645</v>
      </c>
      <c r="D31" s="122">
        <f>C31/B31*100</f>
        <v>708.7912087912088</v>
      </c>
      <c r="E31" s="119">
        <v>609</v>
      </c>
      <c r="F31" s="174">
        <f>C31/E31*100</f>
        <v>105.91133004926108</v>
      </c>
    </row>
    <row r="32" spans="1:6" ht="14.25">
      <c r="A32" s="123" t="s">
        <v>1056</v>
      </c>
      <c r="B32" s="121"/>
      <c r="C32" s="121"/>
      <c r="D32" s="122"/>
      <c r="E32" s="121"/>
      <c r="F32" s="174"/>
    </row>
    <row r="33" spans="1:6" ht="14.25">
      <c r="A33" s="71" t="s">
        <v>1057</v>
      </c>
      <c r="B33" s="121"/>
      <c r="C33" s="121"/>
      <c r="D33" s="122"/>
      <c r="E33" s="121">
        <v>1000</v>
      </c>
      <c r="F33" s="174"/>
    </row>
    <row r="34" spans="1:6" ht="14.25">
      <c r="A34" s="173" t="s">
        <v>1328</v>
      </c>
      <c r="B34" s="121"/>
      <c r="C34" s="121">
        <v>1251</v>
      </c>
      <c r="D34" s="122"/>
      <c r="E34" s="121">
        <v>839</v>
      </c>
      <c r="F34" s="191">
        <f>C34/E34*100</f>
        <v>149.1060786650775</v>
      </c>
    </row>
    <row r="35" spans="1:6" ht="14.25">
      <c r="A35" s="78" t="s">
        <v>1058</v>
      </c>
      <c r="B35" s="119">
        <f>SUM(B31:B34)</f>
        <v>91</v>
      </c>
      <c r="C35" s="119">
        <f>SUM(C31:C34)</f>
        <v>1896</v>
      </c>
      <c r="D35" s="257">
        <f>C35/B35*100</f>
        <v>2083.5164835164837</v>
      </c>
      <c r="E35" s="119">
        <v>2448</v>
      </c>
      <c r="F35" s="174">
        <f>C35/E35*100</f>
        <v>77.45098039215686</v>
      </c>
    </row>
  </sheetData>
  <sheetProtection/>
  <mergeCells count="1">
    <mergeCell ref="A2: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U41"/>
  <sheetViews>
    <sheetView zoomScalePageLayoutView="0" workbookViewId="0" topLeftCell="A1">
      <selection activeCell="A8" sqref="A8"/>
    </sheetView>
  </sheetViews>
  <sheetFormatPr defaultColWidth="9.140625" defaultRowHeight="12.75"/>
  <cols>
    <col min="1" max="1" width="44.421875" style="2" bestFit="1" customWidth="1"/>
    <col min="2" max="3" width="9.7109375" style="2" bestFit="1" customWidth="1"/>
    <col min="4" max="4" width="10.57421875" style="2" customWidth="1"/>
    <col min="5" max="5" width="9.7109375" style="2" hidden="1" customWidth="1"/>
    <col min="6" max="6" width="10.8515625" style="2" customWidth="1"/>
    <col min="7" max="16384" width="9.140625" style="2" customWidth="1"/>
  </cols>
  <sheetData>
    <row r="1" ht="14.25">
      <c r="A1" s="195" t="s">
        <v>1576</v>
      </c>
    </row>
    <row r="2" spans="1:6" ht="20.25">
      <c r="A2" s="319" t="s">
        <v>1629</v>
      </c>
      <c r="B2" s="319"/>
      <c r="C2" s="319"/>
      <c r="D2" s="319"/>
      <c r="E2" s="319"/>
      <c r="F2" s="319"/>
    </row>
    <row r="3" spans="1:255" ht="14.25">
      <c r="A3" s="3"/>
      <c r="B3" s="3"/>
      <c r="C3" s="4"/>
      <c r="D3" s="4"/>
      <c r="E3" s="4"/>
      <c r="F3" s="5" t="s">
        <v>0</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6" ht="40.5">
      <c r="A4" s="152" t="s">
        <v>1177</v>
      </c>
      <c r="B4" s="212" t="s">
        <v>1631</v>
      </c>
      <c r="C4" s="8" t="s">
        <v>2</v>
      </c>
      <c r="D4" s="7" t="s">
        <v>3</v>
      </c>
      <c r="E4" s="7" t="s">
        <v>1192</v>
      </c>
      <c r="F4" s="153" t="s">
        <v>4</v>
      </c>
    </row>
    <row r="5" spans="1:255" ht="14.25">
      <c r="A5" s="9" t="s">
        <v>5</v>
      </c>
      <c r="B5" s="10">
        <f>SUM(B6:B21)</f>
        <v>309160</v>
      </c>
      <c r="C5" s="10">
        <f>SUM(C6:C21)</f>
        <v>361012</v>
      </c>
      <c r="D5" s="11">
        <f>(C5/B5)*100</f>
        <v>116.77189804631907</v>
      </c>
      <c r="E5" s="10">
        <v>289120</v>
      </c>
      <c r="F5" s="11">
        <f>C5/E5*100</f>
        <v>124.86579966795794</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row>
    <row r="6" spans="1:6" ht="14.25">
      <c r="A6" s="151" t="s">
        <v>1189</v>
      </c>
      <c r="B6" s="14">
        <v>166900</v>
      </c>
      <c r="C6" s="14">
        <v>141050</v>
      </c>
      <c r="D6" s="15">
        <f aca="true" t="shared" si="0" ref="D6:D29">(C6/B6)*100</f>
        <v>84.51168364289994</v>
      </c>
      <c r="E6" s="14">
        <v>157270</v>
      </c>
      <c r="F6" s="15">
        <f aca="true" t="shared" si="1" ref="F6:F41">C6/E6*100</f>
        <v>89.68652635594837</v>
      </c>
    </row>
    <row r="7" spans="1:6" ht="14.25">
      <c r="A7" s="151" t="s">
        <v>1190</v>
      </c>
      <c r="B7" s="14"/>
      <c r="C7" s="14"/>
      <c r="D7" s="15"/>
      <c r="E7" s="14"/>
      <c r="F7" s="15"/>
    </row>
    <row r="8" spans="1:6" ht="14.25">
      <c r="A8" s="151" t="s">
        <v>1175</v>
      </c>
      <c r="B8" s="14"/>
      <c r="C8" s="14"/>
      <c r="D8" s="15"/>
      <c r="E8" s="14"/>
      <c r="F8" s="15"/>
    </row>
    <row r="9" spans="1:6" ht="14.25">
      <c r="A9" s="151" t="s">
        <v>1188</v>
      </c>
      <c r="B9" s="14">
        <v>49980</v>
      </c>
      <c r="C9" s="14">
        <v>100293</v>
      </c>
      <c r="D9" s="15">
        <f t="shared" si="0"/>
        <v>200.66626650660262</v>
      </c>
      <c r="E9" s="14">
        <v>47606</v>
      </c>
      <c r="F9" s="15">
        <f t="shared" si="1"/>
        <v>210.67302440868798</v>
      </c>
    </row>
    <row r="10" spans="1:6" ht="14.25">
      <c r="A10" s="151" t="s">
        <v>1187</v>
      </c>
      <c r="B10" s="14">
        <v>10600</v>
      </c>
      <c r="C10" s="14">
        <v>10067</v>
      </c>
      <c r="D10" s="15">
        <f t="shared" si="0"/>
        <v>94.97169811320755</v>
      </c>
      <c r="E10" s="14">
        <v>10090</v>
      </c>
      <c r="F10" s="15">
        <f t="shared" si="1"/>
        <v>99.77205153617443</v>
      </c>
    </row>
    <row r="11" spans="1:6" ht="14.25">
      <c r="A11" s="151" t="s">
        <v>1186</v>
      </c>
      <c r="B11" s="14">
        <v>10</v>
      </c>
      <c r="C11" s="14">
        <v>12</v>
      </c>
      <c r="D11" s="15">
        <f t="shared" si="0"/>
        <v>120</v>
      </c>
      <c r="E11" s="14">
        <v>6</v>
      </c>
      <c r="F11" s="15">
        <f t="shared" si="1"/>
        <v>200</v>
      </c>
    </row>
    <row r="12" spans="1:6" ht="14.25">
      <c r="A12" s="151" t="s">
        <v>1185</v>
      </c>
      <c r="B12" s="14">
        <v>16750</v>
      </c>
      <c r="C12" s="14">
        <v>21266</v>
      </c>
      <c r="D12" s="15">
        <f t="shared" si="0"/>
        <v>126.96119402985076</v>
      </c>
      <c r="E12" s="14">
        <v>15654</v>
      </c>
      <c r="F12" s="15">
        <f t="shared" si="1"/>
        <v>135.85026191388783</v>
      </c>
    </row>
    <row r="13" spans="1:6" ht="14.25">
      <c r="A13" s="151" t="s">
        <v>1184</v>
      </c>
      <c r="B13" s="14">
        <v>8790</v>
      </c>
      <c r="C13" s="14">
        <v>11844</v>
      </c>
      <c r="D13" s="15">
        <f t="shared" si="0"/>
        <v>134.74402730375428</v>
      </c>
      <c r="E13" s="14">
        <v>8191</v>
      </c>
      <c r="F13" s="15">
        <f t="shared" si="1"/>
        <v>144.59772921499206</v>
      </c>
    </row>
    <row r="14" spans="1:6" ht="14.25">
      <c r="A14" s="151" t="s">
        <v>1183</v>
      </c>
      <c r="B14" s="14">
        <v>6120</v>
      </c>
      <c r="C14" s="14">
        <v>8337</v>
      </c>
      <c r="D14" s="15">
        <f t="shared" si="0"/>
        <v>136.22549019607843</v>
      </c>
      <c r="E14" s="14">
        <v>5514</v>
      </c>
      <c r="F14" s="15">
        <f t="shared" si="1"/>
        <v>151.1969532100109</v>
      </c>
    </row>
    <row r="15" spans="1:6" ht="14.25">
      <c r="A15" s="151" t="s">
        <v>1182</v>
      </c>
      <c r="B15" s="14">
        <v>11940</v>
      </c>
      <c r="C15" s="14">
        <v>14041</v>
      </c>
      <c r="D15" s="15">
        <f t="shared" si="0"/>
        <v>117.5963149078727</v>
      </c>
      <c r="E15" s="14">
        <v>10955</v>
      </c>
      <c r="F15" s="15">
        <f t="shared" si="1"/>
        <v>128.16978548607943</v>
      </c>
    </row>
    <row r="16" spans="1:6" ht="14.25">
      <c r="A16" s="151" t="s">
        <v>1181</v>
      </c>
      <c r="B16" s="14">
        <v>18700</v>
      </c>
      <c r="C16" s="14">
        <v>33142</v>
      </c>
      <c r="D16" s="15">
        <f t="shared" si="0"/>
        <v>177.22994652406416</v>
      </c>
      <c r="E16" s="14">
        <v>16692</v>
      </c>
      <c r="F16" s="15">
        <f t="shared" si="1"/>
        <v>198.55020369039062</v>
      </c>
    </row>
    <row r="17" spans="1:6" ht="14.25">
      <c r="A17" s="151" t="s">
        <v>1180</v>
      </c>
      <c r="B17" s="14">
        <v>4080</v>
      </c>
      <c r="C17" s="14">
        <v>3680</v>
      </c>
      <c r="D17" s="15">
        <f t="shared" si="0"/>
        <v>90.19607843137256</v>
      </c>
      <c r="E17" s="14">
        <v>3656</v>
      </c>
      <c r="F17" s="15">
        <f t="shared" si="1"/>
        <v>100.65645514223193</v>
      </c>
    </row>
    <row r="18" spans="1:6" ht="14.25">
      <c r="A18" s="151" t="s">
        <v>1179</v>
      </c>
      <c r="B18" s="14">
        <v>2340</v>
      </c>
      <c r="C18" s="14">
        <v>1922</v>
      </c>
      <c r="D18" s="15">
        <f t="shared" si="0"/>
        <v>82.13675213675214</v>
      </c>
      <c r="E18" s="14">
        <v>2021</v>
      </c>
      <c r="F18" s="15">
        <f t="shared" si="1"/>
        <v>95.10143493320139</v>
      </c>
    </row>
    <row r="19" spans="1:6" ht="14.25">
      <c r="A19" s="151" t="s">
        <v>1178</v>
      </c>
      <c r="B19" s="14">
        <v>12680</v>
      </c>
      <c r="C19" s="14">
        <v>15020</v>
      </c>
      <c r="D19" s="15">
        <f t="shared" si="0"/>
        <v>118.45425867507886</v>
      </c>
      <c r="E19" s="14">
        <v>11228</v>
      </c>
      <c r="F19" s="15">
        <f t="shared" si="1"/>
        <v>133.77271107944424</v>
      </c>
    </row>
    <row r="20" spans="1:6" ht="14.25">
      <c r="A20" s="151" t="s">
        <v>1176</v>
      </c>
      <c r="B20" s="14">
        <v>270</v>
      </c>
      <c r="C20" s="14">
        <v>360</v>
      </c>
      <c r="D20" s="15">
        <f t="shared" si="0"/>
        <v>133.33333333333331</v>
      </c>
      <c r="E20" s="14">
        <v>243</v>
      </c>
      <c r="F20" s="15">
        <f t="shared" si="1"/>
        <v>148.14814814814815</v>
      </c>
    </row>
    <row r="21" spans="1:6" ht="14.25">
      <c r="A21" s="13" t="s">
        <v>12</v>
      </c>
      <c r="B21" s="14"/>
      <c r="C21" s="14">
        <v>-22</v>
      </c>
      <c r="D21" s="15"/>
      <c r="E21" s="14">
        <v>-6</v>
      </c>
      <c r="F21" s="15">
        <f t="shared" si="1"/>
        <v>366.66666666666663</v>
      </c>
    </row>
    <row r="22" spans="1:255" ht="14.25">
      <c r="A22" s="9" t="s">
        <v>6</v>
      </c>
      <c r="B22" s="10">
        <f>SUM(B23:B28)</f>
        <v>57845</v>
      </c>
      <c r="C22" s="10">
        <f>SUM(C23:C28)</f>
        <v>47629</v>
      </c>
      <c r="D22" s="11">
        <f t="shared" si="0"/>
        <v>82.3390094217305</v>
      </c>
      <c r="E22" s="10">
        <v>57112</v>
      </c>
      <c r="F22" s="11">
        <f t="shared" si="1"/>
        <v>83.39578372321054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row>
    <row r="23" spans="1:6" ht="14.25">
      <c r="A23" s="13" t="s">
        <v>7</v>
      </c>
      <c r="B23" s="14">
        <v>29300</v>
      </c>
      <c r="C23" s="14">
        <v>29517</v>
      </c>
      <c r="D23" s="15">
        <f t="shared" si="0"/>
        <v>100.74061433447099</v>
      </c>
      <c r="E23" s="14">
        <v>28870</v>
      </c>
      <c r="F23" s="15">
        <f t="shared" si="1"/>
        <v>102.24108070661586</v>
      </c>
    </row>
    <row r="24" spans="1:6" ht="14.25">
      <c r="A24" s="13" t="s">
        <v>8</v>
      </c>
      <c r="B24" s="14">
        <v>8230</v>
      </c>
      <c r="C24" s="14">
        <v>7941</v>
      </c>
      <c r="D24" s="15">
        <f t="shared" si="0"/>
        <v>96.48845686512757</v>
      </c>
      <c r="E24" s="14">
        <v>8084</v>
      </c>
      <c r="F24" s="15">
        <f t="shared" si="1"/>
        <v>98.23107372587828</v>
      </c>
    </row>
    <row r="25" spans="1:6" ht="14.25">
      <c r="A25" s="13" t="s">
        <v>9</v>
      </c>
      <c r="B25" s="14">
        <v>5600</v>
      </c>
      <c r="C25" s="14">
        <v>6451</v>
      </c>
      <c r="D25" s="15">
        <f t="shared" si="0"/>
        <v>115.19642857142858</v>
      </c>
      <c r="E25" s="14">
        <v>5549</v>
      </c>
      <c r="F25" s="15">
        <f t="shared" si="1"/>
        <v>116.25518111371417</v>
      </c>
    </row>
    <row r="26" spans="1:6" ht="14.25">
      <c r="A26" s="13" t="s">
        <v>10</v>
      </c>
      <c r="B26" s="14">
        <v>14045</v>
      </c>
      <c r="C26" s="14">
        <v>3077</v>
      </c>
      <c r="D26" s="15">
        <f t="shared" si="0"/>
        <v>21.908152367390528</v>
      </c>
      <c r="E26" s="14">
        <v>13981</v>
      </c>
      <c r="F26" s="15">
        <f t="shared" si="1"/>
        <v>22.00844002574923</v>
      </c>
    </row>
    <row r="27" spans="1:6" ht="14.25">
      <c r="A27" s="151" t="s">
        <v>1191</v>
      </c>
      <c r="B27" s="14">
        <v>110</v>
      </c>
      <c r="C27" s="14">
        <v>84</v>
      </c>
      <c r="D27" s="15">
        <f t="shared" si="0"/>
        <v>76.36363636363637</v>
      </c>
      <c r="E27" s="14">
        <v>99</v>
      </c>
      <c r="F27" s="15">
        <f t="shared" si="1"/>
        <v>84.84848484848484</v>
      </c>
    </row>
    <row r="28" spans="1:6" ht="14.25">
      <c r="A28" s="13" t="s">
        <v>11</v>
      </c>
      <c r="B28" s="14">
        <v>560</v>
      </c>
      <c r="C28" s="14">
        <v>559</v>
      </c>
      <c r="D28" s="15">
        <f t="shared" si="0"/>
        <v>99.82142857142857</v>
      </c>
      <c r="E28" s="14">
        <v>529</v>
      </c>
      <c r="F28" s="15">
        <f t="shared" si="1"/>
        <v>105.6710775047259</v>
      </c>
    </row>
    <row r="29" spans="1:255" ht="14.25">
      <c r="A29" s="6" t="s">
        <v>13</v>
      </c>
      <c r="B29" s="10">
        <f>B5+B22</f>
        <v>367005</v>
      </c>
      <c r="C29" s="10">
        <f>C5+C22</f>
        <v>408641</v>
      </c>
      <c r="D29" s="11">
        <f t="shared" si="0"/>
        <v>111.34480456669526</v>
      </c>
      <c r="E29" s="10">
        <v>346232</v>
      </c>
      <c r="F29" s="11">
        <f t="shared" si="1"/>
        <v>118.02519697774902</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spans="1:255" ht="14.25">
      <c r="A30" s="9" t="s">
        <v>14</v>
      </c>
      <c r="B30" s="10"/>
      <c r="C30" s="10">
        <v>54016</v>
      </c>
      <c r="D30" s="16"/>
      <c r="E30" s="10">
        <v>78338</v>
      </c>
      <c r="F30" s="16">
        <f t="shared" si="1"/>
        <v>68.95248793688886</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row>
    <row r="31" spans="1:255" ht="14.25">
      <c r="A31" s="9" t="s">
        <v>15</v>
      </c>
      <c r="B31" s="10"/>
      <c r="C31" s="10">
        <f>SUM(C32+C36+C37+C38+C39+C40)</f>
        <v>259892</v>
      </c>
      <c r="D31" s="16"/>
      <c r="E31" s="10">
        <v>329126</v>
      </c>
      <c r="F31" s="16">
        <f t="shared" si="1"/>
        <v>78.96428723346074</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row>
    <row r="32" spans="1:6" ht="14.25">
      <c r="A32" s="13" t="s">
        <v>16</v>
      </c>
      <c r="B32" s="14"/>
      <c r="C32" s="14">
        <v>143743</v>
      </c>
      <c r="D32" s="17"/>
      <c r="E32" s="14">
        <v>176822</v>
      </c>
      <c r="F32" s="17">
        <f t="shared" si="1"/>
        <v>81.29248622908915</v>
      </c>
    </row>
    <row r="33" spans="1:6" ht="14.25">
      <c r="A33" s="13" t="s">
        <v>17</v>
      </c>
      <c r="B33" s="14"/>
      <c r="C33" s="14">
        <v>30869</v>
      </c>
      <c r="D33" s="17"/>
      <c r="E33" s="14">
        <v>30869</v>
      </c>
      <c r="F33" s="17">
        <f t="shared" si="1"/>
        <v>100</v>
      </c>
    </row>
    <row r="34" spans="1:6" ht="14.25">
      <c r="A34" s="13" t="s">
        <v>18</v>
      </c>
      <c r="B34" s="14"/>
      <c r="C34" s="14">
        <v>94943</v>
      </c>
      <c r="D34" s="17"/>
      <c r="E34" s="14">
        <v>123892</v>
      </c>
      <c r="F34" s="17">
        <f t="shared" si="1"/>
        <v>76.63368094792239</v>
      </c>
    </row>
    <row r="35" spans="1:6" ht="14.25">
      <c r="A35" s="13" t="s">
        <v>19</v>
      </c>
      <c r="B35" s="14"/>
      <c r="C35" s="14">
        <v>17931</v>
      </c>
      <c r="D35" s="17"/>
      <c r="E35" s="14">
        <v>22061</v>
      </c>
      <c r="F35" s="17">
        <f t="shared" si="1"/>
        <v>81.27918045419518</v>
      </c>
    </row>
    <row r="36" spans="1:6" ht="14.25">
      <c r="A36" s="13" t="s">
        <v>20</v>
      </c>
      <c r="B36" s="14"/>
      <c r="C36" s="14">
        <v>46149</v>
      </c>
      <c r="D36" s="17"/>
      <c r="E36" s="14">
        <v>36639</v>
      </c>
      <c r="F36" s="17">
        <f t="shared" si="1"/>
        <v>125.95594857938262</v>
      </c>
    </row>
    <row r="37" spans="1:255" ht="14.25">
      <c r="A37" s="18" t="s">
        <v>21</v>
      </c>
      <c r="B37" s="19"/>
      <c r="C37" s="19"/>
      <c r="D37" s="20"/>
      <c r="E37" s="19">
        <v>0</v>
      </c>
      <c r="F37" s="20"/>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55" ht="14.25">
      <c r="A38" s="18" t="s">
        <v>22</v>
      </c>
      <c r="B38" s="19"/>
      <c r="C38" s="19"/>
      <c r="D38" s="20"/>
      <c r="E38" s="19">
        <v>0</v>
      </c>
      <c r="F38" s="20"/>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6" ht="14.25">
      <c r="A39" s="13" t="s">
        <v>23</v>
      </c>
      <c r="B39" s="14"/>
      <c r="C39" s="14">
        <v>30000</v>
      </c>
      <c r="D39" s="17"/>
      <c r="E39" s="14">
        <v>67843</v>
      </c>
      <c r="F39" s="17">
        <f t="shared" si="1"/>
        <v>44.21974264109783</v>
      </c>
    </row>
    <row r="40" spans="1:6" ht="14.25">
      <c r="A40" s="13" t="s">
        <v>1367</v>
      </c>
      <c r="B40" s="14"/>
      <c r="C40" s="14">
        <v>40000</v>
      </c>
      <c r="D40" s="17"/>
      <c r="E40" s="14">
        <v>47822</v>
      </c>
      <c r="F40" s="17">
        <f t="shared" si="1"/>
        <v>83.64351135460667</v>
      </c>
    </row>
    <row r="41" spans="1:255" ht="14.25">
      <c r="A41" s="6" t="s">
        <v>24</v>
      </c>
      <c r="B41" s="10">
        <f>B29</f>
        <v>367005</v>
      </c>
      <c r="C41" s="10">
        <f>C29+C30+C31</f>
        <v>722549</v>
      </c>
      <c r="D41" s="16"/>
      <c r="E41" s="10">
        <f>E29+E30+E31</f>
        <v>753696</v>
      </c>
      <c r="F41" s="16">
        <f t="shared" si="1"/>
        <v>95.86743196195813</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row>
  </sheetData>
  <sheetProtection/>
  <mergeCells count="1">
    <mergeCell ref="A2:F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20"/>
  <sheetViews>
    <sheetView zoomScalePageLayoutView="0" workbookViewId="0" topLeftCell="A1">
      <selection activeCell="E1" sqref="E1:E16384"/>
    </sheetView>
  </sheetViews>
  <sheetFormatPr defaultColWidth="36.00390625" defaultRowHeight="12.75"/>
  <cols>
    <col min="1" max="1" width="44.00390625" style="23" bestFit="1" customWidth="1"/>
    <col min="2" max="3" width="8.8515625" style="23" bestFit="1" customWidth="1"/>
    <col min="4" max="4" width="12.8515625" style="23" customWidth="1"/>
    <col min="5" max="5" width="9.7109375" style="23" hidden="1" customWidth="1"/>
    <col min="6" max="6" width="13.7109375" style="23" customWidth="1"/>
    <col min="7" max="16384" width="36.00390625" style="23" customWidth="1"/>
  </cols>
  <sheetData>
    <row r="1" ht="14.25">
      <c r="A1" s="203" t="s">
        <v>1590</v>
      </c>
    </row>
    <row r="2" spans="1:6" ht="20.25">
      <c r="A2" s="362" t="s">
        <v>1787</v>
      </c>
      <c r="B2" s="362"/>
      <c r="C2" s="362"/>
      <c r="D2" s="362"/>
      <c r="E2" s="362"/>
      <c r="F2" s="362"/>
    </row>
    <row r="3" spans="1:6" ht="18.75">
      <c r="A3" s="125"/>
      <c r="B3" s="125"/>
      <c r="C3" s="124"/>
      <c r="D3" s="126"/>
      <c r="E3" s="126"/>
      <c r="F3" s="126" t="s">
        <v>25</v>
      </c>
    </row>
    <row r="4" spans="1:6" ht="14.25">
      <c r="A4" s="363" t="s">
        <v>958</v>
      </c>
      <c r="B4" s="363" t="s">
        <v>897</v>
      </c>
      <c r="C4" s="365" t="s">
        <v>63</v>
      </c>
      <c r="D4" s="366" t="s">
        <v>27</v>
      </c>
      <c r="E4" s="366" t="s">
        <v>1329</v>
      </c>
      <c r="F4" s="367" t="s">
        <v>1059</v>
      </c>
    </row>
    <row r="5" spans="1:6" ht="14.25">
      <c r="A5" s="364"/>
      <c r="B5" s="364"/>
      <c r="C5" s="365"/>
      <c r="D5" s="366"/>
      <c r="E5" s="366"/>
      <c r="F5" s="367"/>
    </row>
    <row r="6" spans="1:6" ht="14.25">
      <c r="A6" s="127" t="s">
        <v>1060</v>
      </c>
      <c r="B6" s="137"/>
      <c r="C6" s="137"/>
      <c r="D6" s="142"/>
      <c r="E6" s="137"/>
      <c r="F6" s="139"/>
    </row>
    <row r="7" spans="1:6" ht="14.25">
      <c r="A7" s="127" t="s">
        <v>1061</v>
      </c>
      <c r="B7" s="137">
        <v>33422</v>
      </c>
      <c r="C7" s="137">
        <v>32373</v>
      </c>
      <c r="D7" s="142">
        <f>C7/B7*100</f>
        <v>96.86134881215965</v>
      </c>
      <c r="E7" s="137">
        <v>32062</v>
      </c>
      <c r="F7" s="139">
        <f>C7/E7*100</f>
        <v>100.96999563346016</v>
      </c>
    </row>
    <row r="8" spans="1:6" ht="14.25">
      <c r="A8" s="127" t="s">
        <v>1062</v>
      </c>
      <c r="B8" s="137">
        <v>36790</v>
      </c>
      <c r="C8" s="137">
        <v>34674</v>
      </c>
      <c r="D8" s="142">
        <f>C8/B8*100</f>
        <v>94.2484370752922</v>
      </c>
      <c r="E8" s="137">
        <v>38647</v>
      </c>
      <c r="F8" s="139">
        <f>C8/E8*100</f>
        <v>89.71977126296996</v>
      </c>
    </row>
    <row r="9" spans="1:6" ht="14.25">
      <c r="A9" s="127" t="s">
        <v>1063</v>
      </c>
      <c r="B9" s="137"/>
      <c r="C9" s="137"/>
      <c r="D9" s="142"/>
      <c r="E9" s="137"/>
      <c r="F9" s="139"/>
    </row>
    <row r="10" spans="1:6" ht="14.25">
      <c r="A10" s="127" t="s">
        <v>1064</v>
      </c>
      <c r="B10" s="137"/>
      <c r="C10" s="137"/>
      <c r="D10" s="142"/>
      <c r="E10" s="137"/>
      <c r="F10" s="139"/>
    </row>
    <row r="11" spans="1:6" ht="15">
      <c r="A11" s="128" t="s">
        <v>1065</v>
      </c>
      <c r="B11" s="137"/>
      <c r="C11" s="137"/>
      <c r="D11" s="142"/>
      <c r="E11" s="137"/>
      <c r="F11" s="139"/>
    </row>
    <row r="12" spans="1:6" ht="14.25">
      <c r="A12" s="129" t="s">
        <v>1066</v>
      </c>
      <c r="B12" s="137"/>
      <c r="C12" s="137"/>
      <c r="D12" s="142"/>
      <c r="E12" s="137"/>
      <c r="F12" s="139"/>
    </row>
    <row r="13" spans="1:6" ht="15">
      <c r="A13" s="128" t="s">
        <v>1067</v>
      </c>
      <c r="B13" s="137"/>
      <c r="C13" s="137"/>
      <c r="D13" s="142"/>
      <c r="E13" s="137"/>
      <c r="F13" s="139"/>
    </row>
    <row r="14" spans="1:6" ht="14.25">
      <c r="A14" s="127" t="s">
        <v>1068</v>
      </c>
      <c r="B14" s="137"/>
      <c r="C14" s="137"/>
      <c r="D14" s="142"/>
      <c r="E14" s="137"/>
      <c r="F14" s="139"/>
    </row>
    <row r="15" spans="1:6" ht="14.25">
      <c r="A15" s="127" t="s">
        <v>1069</v>
      </c>
      <c r="B15" s="137"/>
      <c r="C15" s="137"/>
      <c r="D15" s="142"/>
      <c r="E15" s="137"/>
      <c r="F15" s="139"/>
    </row>
    <row r="16" spans="1:6" ht="14.25">
      <c r="A16" s="127" t="s">
        <v>1070</v>
      </c>
      <c r="B16" s="137"/>
      <c r="C16" s="137"/>
      <c r="D16" s="142"/>
      <c r="E16" s="137"/>
      <c r="F16" s="139"/>
    </row>
    <row r="17" spans="1:6" ht="14.25">
      <c r="A17" s="130" t="s">
        <v>1071</v>
      </c>
      <c r="B17" s="134">
        <f>B6+B7+B8+B9+B10+B14+B15+B16</f>
        <v>70212</v>
      </c>
      <c r="C17" s="134">
        <f>C6+C7+C8+C9+C10+C14+C15+C16</f>
        <v>67047</v>
      </c>
      <c r="D17" s="138"/>
      <c r="E17" s="134">
        <f>E6+E7+E8+E9+E10+E14+E15+E16</f>
        <v>70709</v>
      </c>
      <c r="F17" s="192">
        <f>C17/E17*100</f>
        <v>94.82102702626257</v>
      </c>
    </row>
    <row r="18" spans="1:6" ht="14.25">
      <c r="A18" s="359"/>
      <c r="B18" s="359"/>
      <c r="C18" s="359"/>
      <c r="D18" s="359"/>
      <c r="E18" s="359"/>
      <c r="F18" s="359"/>
    </row>
    <row r="19" spans="1:6" ht="14.25">
      <c r="A19" s="360"/>
      <c r="B19" s="360"/>
      <c r="C19" s="360"/>
      <c r="D19" s="360"/>
      <c r="E19" s="360"/>
      <c r="F19" s="360"/>
    </row>
    <row r="20" spans="1:6" ht="14.25">
      <c r="A20" s="361"/>
      <c r="B20" s="361"/>
      <c r="C20" s="361"/>
      <c r="D20" s="361"/>
      <c r="E20" s="361"/>
      <c r="F20" s="361"/>
    </row>
  </sheetData>
  <sheetProtection/>
  <mergeCells count="10">
    <mergeCell ref="A18:F18"/>
    <mergeCell ref="A19:F19"/>
    <mergeCell ref="A20:F20"/>
    <mergeCell ref="A2:F2"/>
    <mergeCell ref="A4:A5"/>
    <mergeCell ref="B4:B5"/>
    <mergeCell ref="C4:C5"/>
    <mergeCell ref="D4:D5"/>
    <mergeCell ref="F4:F5"/>
    <mergeCell ref="E4:E5"/>
  </mergeCells>
  <conditionalFormatting sqref="A6:A7">
    <cfRule type="expression" priority="2" dxfId="0" stopIfTrue="1">
      <formula>"len($A:$A)=3"</formula>
    </cfRule>
  </conditionalFormatting>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20"/>
  <sheetViews>
    <sheetView zoomScalePageLayoutView="0" workbookViewId="0" topLeftCell="A1">
      <selection activeCell="D15" sqref="D15"/>
    </sheetView>
  </sheetViews>
  <sheetFormatPr defaultColWidth="60.28125" defaultRowHeight="12.75"/>
  <cols>
    <col min="1" max="1" width="39.57421875" style="23" customWidth="1"/>
    <col min="2" max="2" width="9.7109375" style="23" customWidth="1"/>
    <col min="3" max="3" width="9.57421875" style="23" customWidth="1"/>
    <col min="4" max="4" width="14.8515625" style="23" customWidth="1"/>
    <col min="5" max="5" width="9.8515625" style="23" hidden="1" customWidth="1"/>
    <col min="6" max="6" width="15.57421875" style="23" customWidth="1"/>
    <col min="7" max="16384" width="60.28125" style="23" customWidth="1"/>
  </cols>
  <sheetData>
    <row r="1" ht="14.25">
      <c r="A1" s="203" t="s">
        <v>1591</v>
      </c>
    </row>
    <row r="2" spans="1:6" ht="20.25">
      <c r="A2" s="362" t="s">
        <v>1788</v>
      </c>
      <c r="B2" s="362"/>
      <c r="C2" s="362"/>
      <c r="D2" s="362"/>
      <c r="E2" s="362"/>
      <c r="F2" s="362"/>
    </row>
    <row r="3" spans="1:6" ht="14.25">
      <c r="A3" s="131"/>
      <c r="B3" s="131"/>
      <c r="C3" s="124"/>
      <c r="D3" s="126"/>
      <c r="E3" s="124"/>
      <c r="F3" s="132" t="s">
        <v>59</v>
      </c>
    </row>
    <row r="4" spans="1:6" ht="14.25">
      <c r="A4" s="363" t="s">
        <v>1072</v>
      </c>
      <c r="B4" s="363" t="s">
        <v>893</v>
      </c>
      <c r="C4" s="366" t="s">
        <v>1020</v>
      </c>
      <c r="D4" s="366" t="s">
        <v>60</v>
      </c>
      <c r="E4" s="366" t="s">
        <v>1193</v>
      </c>
      <c r="F4" s="367" t="s">
        <v>1059</v>
      </c>
    </row>
    <row r="5" spans="1:6" ht="14.25">
      <c r="A5" s="364"/>
      <c r="B5" s="364"/>
      <c r="C5" s="366"/>
      <c r="D5" s="366"/>
      <c r="E5" s="366"/>
      <c r="F5" s="367"/>
    </row>
    <row r="6" spans="1:6" ht="14.25">
      <c r="A6" s="127" t="s">
        <v>1073</v>
      </c>
      <c r="B6" s="176"/>
      <c r="C6" s="177"/>
      <c r="D6" s="178"/>
      <c r="E6" s="177"/>
      <c r="F6" s="179"/>
    </row>
    <row r="7" spans="1:6" ht="14.25">
      <c r="A7" s="127" t="s">
        <v>1074</v>
      </c>
      <c r="B7" s="259">
        <v>23478</v>
      </c>
      <c r="C7" s="177">
        <v>23075</v>
      </c>
      <c r="D7" s="181">
        <f>C7/B7*100</f>
        <v>98.28349944629015</v>
      </c>
      <c r="E7" s="177">
        <v>22426</v>
      </c>
      <c r="F7" s="179">
        <f>C7/E7*100</f>
        <v>102.89396236511192</v>
      </c>
    </row>
    <row r="8" spans="1:6" ht="14.25">
      <c r="A8" s="127" t="s">
        <v>1075</v>
      </c>
      <c r="B8" s="259">
        <v>36790</v>
      </c>
      <c r="C8" s="177">
        <v>37536</v>
      </c>
      <c r="D8" s="181">
        <f>C8/B8*100</f>
        <v>102.02772492525143</v>
      </c>
      <c r="E8" s="177">
        <v>34213</v>
      </c>
      <c r="F8" s="179">
        <f>C8/E8*100</f>
        <v>109.71268231374039</v>
      </c>
    </row>
    <row r="9" spans="1:6" ht="14.25">
      <c r="A9" s="127" t="s">
        <v>1076</v>
      </c>
      <c r="B9" s="180"/>
      <c r="C9" s="177"/>
      <c r="D9" s="181"/>
      <c r="E9" s="177"/>
      <c r="F9" s="179"/>
    </row>
    <row r="10" spans="1:6" ht="14.25">
      <c r="A10" s="127" t="s">
        <v>1077</v>
      </c>
      <c r="B10" s="180"/>
      <c r="C10" s="177"/>
      <c r="D10" s="181"/>
      <c r="E10" s="177"/>
      <c r="F10" s="179"/>
    </row>
    <row r="11" spans="1:6" ht="15">
      <c r="A11" s="133" t="s">
        <v>1078</v>
      </c>
      <c r="B11" s="180"/>
      <c r="C11" s="177"/>
      <c r="D11" s="181"/>
      <c r="E11" s="177"/>
      <c r="F11" s="179"/>
    </row>
    <row r="12" spans="1:6" ht="14.25">
      <c r="A12" s="127" t="s">
        <v>1079</v>
      </c>
      <c r="B12" s="180"/>
      <c r="C12" s="177"/>
      <c r="D12" s="181"/>
      <c r="E12" s="177"/>
      <c r="F12" s="179"/>
    </row>
    <row r="13" spans="1:6" ht="15">
      <c r="A13" s="133" t="s">
        <v>1080</v>
      </c>
      <c r="B13" s="180"/>
      <c r="C13" s="177"/>
      <c r="D13" s="181"/>
      <c r="E13" s="177"/>
      <c r="F13" s="179"/>
    </row>
    <row r="14" spans="1:6" ht="14.25">
      <c r="A14" s="127" t="s">
        <v>1081</v>
      </c>
      <c r="B14" s="180"/>
      <c r="C14" s="177"/>
      <c r="D14" s="181"/>
      <c r="E14" s="177"/>
      <c r="F14" s="179"/>
    </row>
    <row r="15" spans="1:6" ht="14.25">
      <c r="A15" s="127" t="s">
        <v>1082</v>
      </c>
      <c r="B15" s="180"/>
      <c r="C15" s="177"/>
      <c r="D15" s="181"/>
      <c r="E15" s="177"/>
      <c r="F15" s="179"/>
    </row>
    <row r="16" spans="1:6" ht="14.25">
      <c r="A16" s="127" t="s">
        <v>1083</v>
      </c>
      <c r="B16" s="180"/>
      <c r="C16" s="177"/>
      <c r="D16" s="181"/>
      <c r="E16" s="177"/>
      <c r="F16" s="179"/>
    </row>
    <row r="17" spans="1:6" ht="14.25">
      <c r="A17" s="134" t="s">
        <v>894</v>
      </c>
      <c r="B17" s="258">
        <f>B6+B7+B8+B9+B10+B14+B15+B16</f>
        <v>60268</v>
      </c>
      <c r="C17" s="258">
        <f>C6+C7+C8+C9+C10+C14+C15+C16</f>
        <v>60611</v>
      </c>
      <c r="D17" s="193">
        <f>C17/B17*100</f>
        <v>100.56912457688989</v>
      </c>
      <c r="E17" s="258">
        <f>E6+E7+E8+E9+E10+E14+E15+E16</f>
        <v>56639</v>
      </c>
      <c r="F17" s="194">
        <f>C17/E17*100</f>
        <v>107.01283567859603</v>
      </c>
    </row>
    <row r="18" spans="1:6" ht="14.25">
      <c r="A18" s="368"/>
      <c r="B18" s="368"/>
      <c r="C18" s="368"/>
      <c r="D18" s="368"/>
      <c r="E18" s="368"/>
      <c r="F18" s="368"/>
    </row>
    <row r="19" spans="1:6" ht="14.25">
      <c r="A19" s="361"/>
      <c r="B19" s="361"/>
      <c r="C19" s="361"/>
      <c r="D19" s="361"/>
      <c r="E19" s="361"/>
      <c r="F19" s="361"/>
    </row>
    <row r="20" spans="1:6" ht="14.25">
      <c r="A20" s="360"/>
      <c r="B20" s="360"/>
      <c r="C20" s="360"/>
      <c r="D20" s="360"/>
      <c r="E20" s="360"/>
      <c r="F20" s="360"/>
    </row>
  </sheetData>
  <sheetProtection/>
  <mergeCells count="10">
    <mergeCell ref="A18:F18"/>
    <mergeCell ref="A19:F19"/>
    <mergeCell ref="A20:F20"/>
    <mergeCell ref="A2:F2"/>
    <mergeCell ref="A4:A5"/>
    <mergeCell ref="B4:B5"/>
    <mergeCell ref="C4:C5"/>
    <mergeCell ref="D4:D5"/>
    <mergeCell ref="F4:F5"/>
    <mergeCell ref="E4:E5"/>
  </mergeCells>
  <conditionalFormatting sqref="A6:A7 C6:C8 C13:C15">
    <cfRule type="expression" priority="5" dxfId="0" stopIfTrue="1">
      <formula>"len($A:$A)=3"</formula>
    </cfRule>
  </conditionalFormatting>
  <conditionalFormatting sqref="E6:E8 E13:E15">
    <cfRule type="expression" priority="1" dxfId="0" stopIfTrue="1">
      <formula>"len($A:$A)=3"</formula>
    </cfRule>
  </conditionalFormatting>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66"/>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E1" sqref="E1:E16384"/>
    </sheetView>
  </sheetViews>
  <sheetFormatPr defaultColWidth="55.57421875" defaultRowHeight="12.75"/>
  <cols>
    <col min="1" max="1" width="42.8515625" style="260" customWidth="1"/>
    <col min="2" max="3" width="8.8515625" style="260" bestFit="1" customWidth="1"/>
    <col min="4" max="4" width="12.421875" style="260" customWidth="1"/>
    <col min="5" max="5" width="10.57421875" style="260" hidden="1" customWidth="1"/>
    <col min="6" max="6" width="12.8515625" style="260" customWidth="1"/>
    <col min="7" max="16384" width="55.57421875" style="260" customWidth="1"/>
  </cols>
  <sheetData>
    <row r="1" ht="14.25">
      <c r="A1" s="260" t="s">
        <v>1592</v>
      </c>
    </row>
    <row r="2" spans="1:6" ht="20.25">
      <c r="A2" s="362" t="s">
        <v>1789</v>
      </c>
      <c r="B2" s="362"/>
      <c r="C2" s="362"/>
      <c r="D2" s="362"/>
      <c r="E2" s="362"/>
      <c r="F2" s="362"/>
    </row>
    <row r="3" spans="1:6" ht="14.25">
      <c r="A3" s="131"/>
      <c r="B3" s="131"/>
      <c r="C3" s="124"/>
      <c r="D3" s="126"/>
      <c r="E3" s="124"/>
      <c r="F3" s="135" t="s">
        <v>25</v>
      </c>
    </row>
    <row r="4" spans="1:6" ht="14.25">
      <c r="A4" s="363" t="s">
        <v>958</v>
      </c>
      <c r="B4" s="363" t="s">
        <v>1742</v>
      </c>
      <c r="C4" s="369" t="s">
        <v>63</v>
      </c>
      <c r="D4" s="366" t="s">
        <v>27</v>
      </c>
      <c r="E4" s="371" t="s">
        <v>1193</v>
      </c>
      <c r="F4" s="371" t="s">
        <v>1059</v>
      </c>
    </row>
    <row r="5" spans="1:6" ht="14.25">
      <c r="A5" s="364"/>
      <c r="B5" s="364"/>
      <c r="C5" s="370"/>
      <c r="D5" s="366"/>
      <c r="E5" s="371"/>
      <c r="F5" s="371"/>
    </row>
    <row r="6" spans="1:6" ht="14.25">
      <c r="A6" s="136" t="s">
        <v>1060</v>
      </c>
      <c r="B6" s="137"/>
      <c r="C6" s="137"/>
      <c r="D6" s="138"/>
      <c r="E6" s="137"/>
      <c r="F6" s="139"/>
    </row>
    <row r="7" spans="1:6" ht="14.25">
      <c r="A7" s="140" t="s">
        <v>1084</v>
      </c>
      <c r="B7" s="137"/>
      <c r="C7" s="137"/>
      <c r="D7" s="138"/>
      <c r="E7" s="137"/>
      <c r="F7" s="139"/>
    </row>
    <row r="8" spans="1:6" ht="14.25">
      <c r="A8" s="140" t="s">
        <v>1085</v>
      </c>
      <c r="B8" s="137"/>
      <c r="C8" s="137"/>
      <c r="D8" s="138"/>
      <c r="E8" s="137"/>
      <c r="F8" s="139"/>
    </row>
    <row r="9" spans="1:6" ht="14.25">
      <c r="A9" s="140" t="s">
        <v>1086</v>
      </c>
      <c r="B9" s="137"/>
      <c r="C9" s="137"/>
      <c r="D9" s="138"/>
      <c r="E9" s="137"/>
      <c r="F9" s="139"/>
    </row>
    <row r="10" spans="1:6" ht="14.25">
      <c r="A10" s="140" t="s">
        <v>1087</v>
      </c>
      <c r="B10" s="137"/>
      <c r="C10" s="137"/>
      <c r="D10" s="138"/>
      <c r="E10" s="137"/>
      <c r="F10" s="139"/>
    </row>
    <row r="11" spans="1:6" ht="14.25">
      <c r="A11" s="141" t="s">
        <v>1088</v>
      </c>
      <c r="B11" s="137"/>
      <c r="C11" s="137"/>
      <c r="D11" s="138"/>
      <c r="E11" s="137"/>
      <c r="F11" s="139"/>
    </row>
    <row r="12" spans="1:6" ht="14.25">
      <c r="A12" s="136" t="s">
        <v>1061</v>
      </c>
      <c r="B12" s="137">
        <f>SUM(B13:B17)</f>
        <v>33422</v>
      </c>
      <c r="C12" s="137">
        <f>SUM(C13:C17)</f>
        <v>32373</v>
      </c>
      <c r="D12" s="142">
        <f>C12/B12*100</f>
        <v>96.86134881215965</v>
      </c>
      <c r="E12" s="137">
        <v>32062</v>
      </c>
      <c r="F12" s="139">
        <f>C12/E12*100</f>
        <v>100.96999563346016</v>
      </c>
    </row>
    <row r="13" spans="1:6" ht="14.25">
      <c r="A13" s="140" t="s">
        <v>1084</v>
      </c>
      <c r="B13" s="137">
        <v>7127</v>
      </c>
      <c r="C13" s="137">
        <v>7058</v>
      </c>
      <c r="D13" s="142">
        <f aca="true" t="shared" si="0" ref="D13:D22">C13/B13*100</f>
        <v>99.03185070857303</v>
      </c>
      <c r="E13" s="137">
        <v>7153</v>
      </c>
      <c r="F13" s="139">
        <f>C13/E13*100</f>
        <v>98.67188592199078</v>
      </c>
    </row>
    <row r="14" spans="1:6" ht="14.25">
      <c r="A14" s="140" t="s">
        <v>1085</v>
      </c>
      <c r="B14" s="137">
        <v>24816</v>
      </c>
      <c r="C14" s="137">
        <v>23539</v>
      </c>
      <c r="D14" s="142">
        <f t="shared" si="0"/>
        <v>94.85412637008382</v>
      </c>
      <c r="E14" s="137">
        <v>22971</v>
      </c>
      <c r="F14" s="139">
        <f>C14/E14*100</f>
        <v>102.47268294806496</v>
      </c>
    </row>
    <row r="15" spans="1:6" ht="14.25">
      <c r="A15" s="140" t="s">
        <v>1086</v>
      </c>
      <c r="B15" s="137">
        <v>818</v>
      </c>
      <c r="C15" s="137">
        <v>726</v>
      </c>
      <c r="D15" s="142">
        <f t="shared" si="0"/>
        <v>88.75305623471883</v>
      </c>
      <c r="E15" s="137">
        <v>263</v>
      </c>
      <c r="F15" s="139">
        <f>C15/E15*100</f>
        <v>276.04562737642584</v>
      </c>
    </row>
    <row r="16" spans="1:6" ht="14.25">
      <c r="A16" s="140" t="s">
        <v>1087</v>
      </c>
      <c r="B16" s="137">
        <v>661</v>
      </c>
      <c r="C16" s="137">
        <v>1050</v>
      </c>
      <c r="D16" s="142">
        <f t="shared" si="0"/>
        <v>158.8502269288956</v>
      </c>
      <c r="E16" s="137">
        <v>1675</v>
      </c>
      <c r="F16" s="139">
        <f>C16/E16*100</f>
        <v>62.68656716417911</v>
      </c>
    </row>
    <row r="17" spans="1:6" ht="14.25">
      <c r="A17" s="141" t="s">
        <v>1088</v>
      </c>
      <c r="B17" s="137"/>
      <c r="C17" s="137"/>
      <c r="D17" s="142"/>
      <c r="E17" s="137"/>
      <c r="F17" s="139"/>
    </row>
    <row r="18" spans="1:6" ht="14.25">
      <c r="A18" s="136" t="s">
        <v>1062</v>
      </c>
      <c r="B18" s="137">
        <f>SUM(B19:B23)</f>
        <v>36790</v>
      </c>
      <c r="C18" s="137">
        <f>SUM(C19:C23)</f>
        <v>34674</v>
      </c>
      <c r="D18" s="142">
        <f t="shared" si="0"/>
        <v>94.2484370752922</v>
      </c>
      <c r="E18" s="137">
        <v>38647</v>
      </c>
      <c r="F18" s="139">
        <f>C18/E18*100</f>
        <v>89.71977126296996</v>
      </c>
    </row>
    <row r="19" spans="1:6" ht="14.25">
      <c r="A19" s="143" t="s">
        <v>1089</v>
      </c>
      <c r="B19" s="137">
        <v>20692</v>
      </c>
      <c r="C19" s="137">
        <v>21580</v>
      </c>
      <c r="D19" s="142">
        <f t="shared" si="0"/>
        <v>104.29151362845543</v>
      </c>
      <c r="E19" s="137">
        <v>21819</v>
      </c>
      <c r="F19" s="139">
        <f>C19/E19*100</f>
        <v>98.90462440991796</v>
      </c>
    </row>
    <row r="20" spans="1:6" ht="14.25">
      <c r="A20" s="143" t="s">
        <v>1090</v>
      </c>
      <c r="B20" s="137">
        <v>15978</v>
      </c>
      <c r="C20" s="137">
        <v>12028</v>
      </c>
      <c r="D20" s="142">
        <f t="shared" si="0"/>
        <v>75.27850794842908</v>
      </c>
      <c r="E20" s="137">
        <v>16464</v>
      </c>
      <c r="F20" s="139">
        <f>C20/E20*100</f>
        <v>73.05636540330418</v>
      </c>
    </row>
    <row r="21" spans="1:6" ht="14.25">
      <c r="A21" s="143" t="s">
        <v>1091</v>
      </c>
      <c r="B21" s="137">
        <v>20</v>
      </c>
      <c r="C21" s="137">
        <v>46</v>
      </c>
      <c r="D21" s="142">
        <f t="shared" si="0"/>
        <v>229.99999999999997</v>
      </c>
      <c r="E21" s="137">
        <v>42</v>
      </c>
      <c r="F21" s="139">
        <f>C21/E21*100</f>
        <v>109.52380952380953</v>
      </c>
    </row>
    <row r="22" spans="1:6" ht="14.25">
      <c r="A22" s="143" t="s">
        <v>1092</v>
      </c>
      <c r="B22" s="137">
        <v>100</v>
      </c>
      <c r="C22" s="137">
        <v>1020</v>
      </c>
      <c r="D22" s="142">
        <f t="shared" si="0"/>
        <v>1019.9999999999999</v>
      </c>
      <c r="E22" s="137">
        <v>322</v>
      </c>
      <c r="F22" s="139">
        <f>C22/E22*100</f>
        <v>316.7701863354037</v>
      </c>
    </row>
    <row r="23" spans="1:6" ht="14.25">
      <c r="A23" s="144" t="s">
        <v>1093</v>
      </c>
      <c r="B23" s="137"/>
      <c r="C23" s="137"/>
      <c r="D23" s="142"/>
      <c r="E23" s="137"/>
      <c r="F23" s="139"/>
    </row>
    <row r="24" spans="1:6" ht="14.25">
      <c r="A24" s="136" t="s">
        <v>1063</v>
      </c>
      <c r="B24" s="137"/>
      <c r="C24" s="137"/>
      <c r="D24" s="142"/>
      <c r="E24" s="137"/>
      <c r="F24" s="139"/>
    </row>
    <row r="25" spans="1:6" ht="14.25">
      <c r="A25" s="143" t="s">
        <v>1089</v>
      </c>
      <c r="B25" s="137"/>
      <c r="C25" s="137"/>
      <c r="D25" s="142"/>
      <c r="E25" s="137"/>
      <c r="F25" s="139"/>
    </row>
    <row r="26" spans="1:6" ht="14.25">
      <c r="A26" s="143" t="s">
        <v>1090</v>
      </c>
      <c r="B26" s="137"/>
      <c r="C26" s="137"/>
      <c r="D26" s="142"/>
      <c r="E26" s="137"/>
      <c r="F26" s="139"/>
    </row>
    <row r="27" spans="1:6" ht="14.25">
      <c r="A27" s="143" t="s">
        <v>1091</v>
      </c>
      <c r="B27" s="137"/>
      <c r="C27" s="137"/>
      <c r="D27" s="142"/>
      <c r="E27" s="137"/>
      <c r="F27" s="139"/>
    </row>
    <row r="28" spans="1:6" ht="14.25">
      <c r="A28" s="143" t="s">
        <v>1092</v>
      </c>
      <c r="B28" s="137"/>
      <c r="C28" s="137"/>
      <c r="D28" s="142"/>
      <c r="E28" s="137"/>
      <c r="F28" s="139"/>
    </row>
    <row r="29" spans="1:6" ht="14.25">
      <c r="A29" s="143" t="s">
        <v>1093</v>
      </c>
      <c r="B29" s="137"/>
      <c r="C29" s="137"/>
      <c r="D29" s="142"/>
      <c r="E29" s="137"/>
      <c r="F29" s="139"/>
    </row>
    <row r="30" spans="1:6" ht="14.25">
      <c r="A30" s="136" t="s">
        <v>1064</v>
      </c>
      <c r="B30" s="137"/>
      <c r="C30" s="137"/>
      <c r="D30" s="142"/>
      <c r="E30" s="137"/>
      <c r="F30" s="139"/>
    </row>
    <row r="31" spans="1:6" ht="15">
      <c r="A31" s="128" t="s">
        <v>1094</v>
      </c>
      <c r="B31" s="137"/>
      <c r="C31" s="137"/>
      <c r="D31" s="142"/>
      <c r="E31" s="137"/>
      <c r="F31" s="139"/>
    </row>
    <row r="32" spans="1:6" ht="14.25">
      <c r="A32" s="140" t="s">
        <v>1084</v>
      </c>
      <c r="B32" s="137"/>
      <c r="C32" s="137"/>
      <c r="D32" s="142"/>
      <c r="E32" s="137"/>
      <c r="F32" s="139"/>
    </row>
    <row r="33" spans="1:6" ht="14.25">
      <c r="A33" s="140" t="s">
        <v>1085</v>
      </c>
      <c r="B33" s="137"/>
      <c r="C33" s="137"/>
      <c r="D33" s="142"/>
      <c r="E33" s="137"/>
      <c r="F33" s="139"/>
    </row>
    <row r="34" spans="1:6" ht="14.25">
      <c r="A34" s="140" t="s">
        <v>1086</v>
      </c>
      <c r="B34" s="137"/>
      <c r="C34" s="137"/>
      <c r="D34" s="142"/>
      <c r="E34" s="137"/>
      <c r="F34" s="139"/>
    </row>
    <row r="35" spans="1:6" ht="14.25">
      <c r="A35" s="140" t="s">
        <v>1087</v>
      </c>
      <c r="B35" s="137"/>
      <c r="C35" s="137"/>
      <c r="D35" s="142"/>
      <c r="E35" s="137"/>
      <c r="F35" s="139"/>
    </row>
    <row r="36" spans="1:6" ht="14.25">
      <c r="A36" s="140" t="s">
        <v>1088</v>
      </c>
      <c r="B36" s="137"/>
      <c r="C36" s="137"/>
      <c r="D36" s="138"/>
      <c r="E36" s="137"/>
      <c r="F36" s="139"/>
    </row>
    <row r="37" spans="1:6" ht="14.25">
      <c r="A37" s="261" t="s">
        <v>1095</v>
      </c>
      <c r="B37" s="137"/>
      <c r="C37" s="137"/>
      <c r="D37" s="138"/>
      <c r="E37" s="137"/>
      <c r="F37" s="139"/>
    </row>
    <row r="38" spans="1:6" ht="14.25">
      <c r="A38" s="140" t="s">
        <v>1084</v>
      </c>
      <c r="B38" s="137"/>
      <c r="C38" s="137"/>
      <c r="D38" s="138"/>
      <c r="E38" s="137"/>
      <c r="F38" s="139"/>
    </row>
    <row r="39" spans="1:6" ht="14.25">
      <c r="A39" s="140" t="s">
        <v>1085</v>
      </c>
      <c r="B39" s="137"/>
      <c r="C39" s="137"/>
      <c r="D39" s="138"/>
      <c r="E39" s="137"/>
      <c r="F39" s="139"/>
    </row>
    <row r="40" spans="1:6" ht="14.25">
      <c r="A40" s="140" t="s">
        <v>1086</v>
      </c>
      <c r="B40" s="137"/>
      <c r="C40" s="137"/>
      <c r="D40" s="138"/>
      <c r="E40" s="137"/>
      <c r="F40" s="139"/>
    </row>
    <row r="41" spans="1:6" ht="14.25">
      <c r="A41" s="140" t="s">
        <v>1087</v>
      </c>
      <c r="B41" s="137"/>
      <c r="C41" s="137"/>
      <c r="D41" s="138"/>
      <c r="E41" s="137"/>
      <c r="F41" s="139"/>
    </row>
    <row r="42" spans="1:6" ht="14.25">
      <c r="A42" s="140" t="s">
        <v>1088</v>
      </c>
      <c r="B42" s="137"/>
      <c r="C42" s="137"/>
      <c r="D42" s="138"/>
      <c r="E42" s="137"/>
      <c r="F42" s="139"/>
    </row>
    <row r="43" spans="1:6" ht="15">
      <c r="A43" s="128" t="s">
        <v>1096</v>
      </c>
      <c r="B43" s="137"/>
      <c r="C43" s="137"/>
      <c r="D43" s="138"/>
      <c r="E43" s="137"/>
      <c r="F43" s="139"/>
    </row>
    <row r="44" spans="1:6" ht="15">
      <c r="A44" s="128" t="s">
        <v>1097</v>
      </c>
      <c r="B44" s="137"/>
      <c r="C44" s="137"/>
      <c r="D44" s="138"/>
      <c r="E44" s="137"/>
      <c r="F44" s="139"/>
    </row>
    <row r="45" spans="1:6" ht="15">
      <c r="A45" s="128" t="s">
        <v>1098</v>
      </c>
      <c r="B45" s="137"/>
      <c r="C45" s="137"/>
      <c r="D45" s="138"/>
      <c r="E45" s="137"/>
      <c r="F45" s="139"/>
    </row>
    <row r="46" spans="1:6" ht="15">
      <c r="A46" s="128" t="s">
        <v>1099</v>
      </c>
      <c r="B46" s="137"/>
      <c r="C46" s="137"/>
      <c r="D46" s="138"/>
      <c r="E46" s="137"/>
      <c r="F46" s="139"/>
    </row>
    <row r="47" spans="1:6" ht="14.25">
      <c r="A47" s="145" t="s">
        <v>1100</v>
      </c>
      <c r="B47" s="137"/>
      <c r="C47" s="137"/>
      <c r="D47" s="138"/>
      <c r="E47" s="137"/>
      <c r="F47" s="139"/>
    </row>
    <row r="48" spans="1:6" ht="14.25">
      <c r="A48" s="145" t="s">
        <v>1101</v>
      </c>
      <c r="B48" s="137"/>
      <c r="C48" s="137"/>
      <c r="D48" s="138"/>
      <c r="E48" s="137"/>
      <c r="F48" s="139"/>
    </row>
    <row r="49" spans="1:6" ht="14.25">
      <c r="A49" s="136" t="s">
        <v>1068</v>
      </c>
      <c r="B49" s="137"/>
      <c r="C49" s="137"/>
      <c r="D49" s="138"/>
      <c r="E49" s="137"/>
      <c r="F49" s="139"/>
    </row>
    <row r="50" spans="1:6" ht="14.25">
      <c r="A50" s="140" t="s">
        <v>1084</v>
      </c>
      <c r="B50" s="137"/>
      <c r="C50" s="137"/>
      <c r="D50" s="138"/>
      <c r="E50" s="137"/>
      <c r="F50" s="139"/>
    </row>
    <row r="51" spans="1:6" ht="14.25">
      <c r="A51" s="140" t="s">
        <v>1085</v>
      </c>
      <c r="B51" s="137"/>
      <c r="C51" s="137"/>
      <c r="D51" s="138"/>
      <c r="E51" s="137"/>
      <c r="F51" s="139"/>
    </row>
    <row r="52" spans="1:6" ht="14.25">
      <c r="A52" s="140" t="s">
        <v>1086</v>
      </c>
      <c r="B52" s="137"/>
      <c r="C52" s="262"/>
      <c r="D52" s="138"/>
      <c r="E52" s="137"/>
      <c r="F52" s="139"/>
    </row>
    <row r="53" spans="1:6" ht="14.25">
      <c r="A53" s="140" t="s">
        <v>1087</v>
      </c>
      <c r="B53" s="137"/>
      <c r="C53" s="137"/>
      <c r="D53" s="138"/>
      <c r="E53" s="137"/>
      <c r="F53" s="139"/>
    </row>
    <row r="54" spans="1:6" ht="14.25">
      <c r="A54" s="140" t="s">
        <v>1088</v>
      </c>
      <c r="B54" s="137"/>
      <c r="C54" s="137"/>
      <c r="D54" s="138"/>
      <c r="E54" s="137"/>
      <c r="F54" s="139"/>
    </row>
    <row r="55" spans="1:6" ht="14.25">
      <c r="A55" s="136" t="s">
        <v>1069</v>
      </c>
      <c r="B55" s="137"/>
      <c r="C55" s="137"/>
      <c r="D55" s="138"/>
      <c r="E55" s="137"/>
      <c r="F55" s="139"/>
    </row>
    <row r="56" spans="1:6" ht="14.25">
      <c r="A56" s="140" t="s">
        <v>1084</v>
      </c>
      <c r="B56" s="137"/>
      <c r="C56" s="137"/>
      <c r="D56" s="138"/>
      <c r="E56" s="137"/>
      <c r="F56" s="139"/>
    </row>
    <row r="57" spans="1:6" ht="14.25">
      <c r="A57" s="140" t="s">
        <v>1085</v>
      </c>
      <c r="B57" s="137"/>
      <c r="C57" s="137"/>
      <c r="D57" s="138"/>
      <c r="E57" s="137"/>
      <c r="F57" s="139"/>
    </row>
    <row r="58" spans="1:6" ht="14.25">
      <c r="A58" s="140" t="s">
        <v>1086</v>
      </c>
      <c r="B58" s="137"/>
      <c r="C58" s="137"/>
      <c r="D58" s="138"/>
      <c r="E58" s="137"/>
      <c r="F58" s="139"/>
    </row>
    <row r="59" spans="1:6" ht="14.25">
      <c r="A59" s="140" t="s">
        <v>1087</v>
      </c>
      <c r="B59" s="137"/>
      <c r="C59" s="137"/>
      <c r="D59" s="138"/>
      <c r="E59" s="137"/>
      <c r="F59" s="139"/>
    </row>
    <row r="60" spans="1:6" ht="14.25">
      <c r="A60" s="140" t="s">
        <v>1088</v>
      </c>
      <c r="B60" s="137"/>
      <c r="C60" s="137"/>
      <c r="D60" s="138"/>
      <c r="E60" s="137"/>
      <c r="F60" s="139"/>
    </row>
    <row r="61" spans="1:6" ht="14.25">
      <c r="A61" s="136" t="s">
        <v>1070</v>
      </c>
      <c r="B61" s="137"/>
      <c r="C61" s="137"/>
      <c r="D61" s="138"/>
      <c r="E61" s="137"/>
      <c r="F61" s="139"/>
    </row>
    <row r="62" spans="1:6" ht="14.25">
      <c r="A62" s="140" t="s">
        <v>1084</v>
      </c>
      <c r="B62" s="137"/>
      <c r="C62" s="137"/>
      <c r="D62" s="138"/>
      <c r="E62" s="137"/>
      <c r="F62" s="139"/>
    </row>
    <row r="63" spans="1:6" ht="14.25">
      <c r="A63" s="140" t="s">
        <v>1085</v>
      </c>
      <c r="B63" s="137"/>
      <c r="C63" s="137"/>
      <c r="D63" s="138"/>
      <c r="E63" s="137"/>
      <c r="F63" s="139"/>
    </row>
    <row r="64" spans="1:6" ht="14.25">
      <c r="A64" s="140" t="s">
        <v>1086</v>
      </c>
      <c r="B64" s="137"/>
      <c r="C64" s="137"/>
      <c r="D64" s="138"/>
      <c r="E64" s="137"/>
      <c r="F64" s="139"/>
    </row>
    <row r="65" spans="1:6" ht="14.25">
      <c r="A65" s="140" t="s">
        <v>1087</v>
      </c>
      <c r="B65" s="137"/>
      <c r="C65" s="137"/>
      <c r="D65" s="138"/>
      <c r="E65" s="137"/>
      <c r="F65" s="139"/>
    </row>
    <row r="66" spans="1:6" ht="14.25">
      <c r="A66" s="140" t="s">
        <v>1088</v>
      </c>
      <c r="B66" s="137"/>
      <c r="C66" s="137"/>
      <c r="D66" s="138"/>
      <c r="E66" s="137"/>
      <c r="F66" s="139"/>
    </row>
  </sheetData>
  <sheetProtection/>
  <mergeCells count="7">
    <mergeCell ref="A2:F2"/>
    <mergeCell ref="A4:A5"/>
    <mergeCell ref="B4:B5"/>
    <mergeCell ref="C4:C5"/>
    <mergeCell ref="D4:D5"/>
    <mergeCell ref="F4:F5"/>
    <mergeCell ref="E4:E5"/>
  </mergeCells>
  <conditionalFormatting sqref="A6:A17 A32:A36 A38:A42 A50:A54 A56:A60 A62:A66">
    <cfRule type="expression" priority="1" dxfId="0" stopIfTrue="1">
      <formula>"len($A:$A)=3"</formula>
    </cfRule>
  </conditionalFormatting>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48"/>
  <sheetViews>
    <sheetView zoomScalePageLayoutView="0" workbookViewId="0" topLeftCell="A1">
      <pane xSplit="1" ySplit="5" topLeftCell="B12" activePane="bottomRight" state="frozen"/>
      <selection pane="topLeft" activeCell="A1" sqref="A1"/>
      <selection pane="topRight" activeCell="A1" sqref="A1"/>
      <selection pane="bottomLeft" activeCell="A1" sqref="A1"/>
      <selection pane="bottomRight" activeCell="A10" sqref="A10"/>
    </sheetView>
  </sheetViews>
  <sheetFormatPr defaultColWidth="70.28125" defaultRowHeight="12.75"/>
  <cols>
    <col min="1" max="1" width="43.28125" style="301" customWidth="1"/>
    <col min="2" max="3" width="8.8515625" style="263" bestFit="1" customWidth="1"/>
    <col min="4" max="4" width="14.00390625" style="263" customWidth="1"/>
    <col min="5" max="5" width="13.8515625" style="263" hidden="1" customWidth="1"/>
    <col min="6" max="6" width="13.140625" style="263" customWidth="1"/>
    <col min="7" max="16384" width="70.28125" style="260" customWidth="1"/>
  </cols>
  <sheetData>
    <row r="1" ht="14.25">
      <c r="A1" s="301" t="s">
        <v>1593</v>
      </c>
    </row>
    <row r="2" spans="1:6" ht="20.25">
      <c r="A2" s="362" t="s">
        <v>1790</v>
      </c>
      <c r="B2" s="362"/>
      <c r="C2" s="362"/>
      <c r="D2" s="362"/>
      <c r="E2" s="362"/>
      <c r="F2" s="362"/>
    </row>
    <row r="3" spans="1:6" ht="14.25">
      <c r="A3" s="302"/>
      <c r="B3" s="146"/>
      <c r="C3" s="182"/>
      <c r="D3" s="182"/>
      <c r="E3" s="182"/>
      <c r="F3" s="182" t="s">
        <v>25</v>
      </c>
    </row>
    <row r="4" spans="1:6" ht="14.25" customHeight="1">
      <c r="A4" s="372" t="s">
        <v>1072</v>
      </c>
      <c r="B4" s="363" t="s">
        <v>1742</v>
      </c>
      <c r="C4" s="374" t="s">
        <v>63</v>
      </c>
      <c r="D4" s="366" t="s">
        <v>27</v>
      </c>
      <c r="E4" s="374" t="s">
        <v>1193</v>
      </c>
      <c r="F4" s="374" t="s">
        <v>1059</v>
      </c>
    </row>
    <row r="5" spans="1:6" ht="14.25">
      <c r="A5" s="373"/>
      <c r="B5" s="364"/>
      <c r="C5" s="375"/>
      <c r="D5" s="366"/>
      <c r="E5" s="375"/>
      <c r="F5" s="375"/>
    </row>
    <row r="6" spans="1:6" ht="14.25">
      <c r="A6" s="303" t="s">
        <v>1073</v>
      </c>
      <c r="B6" s="176"/>
      <c r="C6" s="177"/>
      <c r="D6" s="142"/>
      <c r="E6" s="177"/>
      <c r="F6" s="179"/>
    </row>
    <row r="7" spans="1:6" ht="14.25">
      <c r="A7" s="304" t="s">
        <v>1102</v>
      </c>
      <c r="B7" s="176"/>
      <c r="C7" s="177"/>
      <c r="D7" s="142"/>
      <c r="E7" s="177"/>
      <c r="F7" s="179"/>
    </row>
    <row r="8" spans="1:6" ht="14.25">
      <c r="A8" s="304" t="s">
        <v>1103</v>
      </c>
      <c r="B8" s="176"/>
      <c r="C8" s="177"/>
      <c r="D8" s="142"/>
      <c r="E8" s="177"/>
      <c r="F8" s="179"/>
    </row>
    <row r="9" spans="1:6" ht="14.25">
      <c r="A9" s="304" t="s">
        <v>1104</v>
      </c>
      <c r="B9" s="176"/>
      <c r="C9" s="177"/>
      <c r="D9" s="142"/>
      <c r="E9" s="177"/>
      <c r="F9" s="179"/>
    </row>
    <row r="10" spans="1:6" ht="14.25">
      <c r="A10" s="304" t="s">
        <v>1105</v>
      </c>
      <c r="B10" s="176"/>
      <c r="C10" s="177"/>
      <c r="D10" s="142"/>
      <c r="E10" s="177"/>
      <c r="F10" s="179"/>
    </row>
    <row r="11" spans="1:6" ht="14.25">
      <c r="A11" s="303" t="s">
        <v>1074</v>
      </c>
      <c r="B11" s="180">
        <f>SUM(B12:B13)</f>
        <v>23478</v>
      </c>
      <c r="C11" s="180">
        <f>SUM(C12:C13)</f>
        <v>23075</v>
      </c>
      <c r="D11" s="142">
        <f aca="true" t="shared" si="0" ref="D11:D16">C11/B11*100</f>
        <v>98.28349944629015</v>
      </c>
      <c r="E11" s="180">
        <v>22426</v>
      </c>
      <c r="F11" s="179">
        <f aca="true" t="shared" si="1" ref="F11:F16">C11/E11*100</f>
        <v>102.89396236511192</v>
      </c>
    </row>
    <row r="12" spans="1:6" ht="14.25">
      <c r="A12" s="305" t="s">
        <v>1543</v>
      </c>
      <c r="B12" s="180">
        <v>23458</v>
      </c>
      <c r="C12" s="177">
        <v>23056</v>
      </c>
      <c r="D12" s="142">
        <f t="shared" si="0"/>
        <v>98.28629891721374</v>
      </c>
      <c r="E12" s="177">
        <v>22406</v>
      </c>
      <c r="F12" s="179">
        <f t="shared" si="1"/>
        <v>102.90100865839507</v>
      </c>
    </row>
    <row r="13" spans="1:6" ht="14.25">
      <c r="A13" s="305" t="s">
        <v>1106</v>
      </c>
      <c r="B13" s="180">
        <v>20</v>
      </c>
      <c r="C13" s="177">
        <v>19</v>
      </c>
      <c r="D13" s="142">
        <f t="shared" si="0"/>
        <v>95</v>
      </c>
      <c r="E13" s="177">
        <v>20</v>
      </c>
      <c r="F13" s="179">
        <f t="shared" si="1"/>
        <v>95</v>
      </c>
    </row>
    <row r="14" spans="1:6" ht="14.25">
      <c r="A14" s="303" t="s">
        <v>1075</v>
      </c>
      <c r="B14" s="180">
        <f>SUM(B15:B16)</f>
        <v>36790</v>
      </c>
      <c r="C14" s="180">
        <f>SUM(C15:C16)</f>
        <v>37536</v>
      </c>
      <c r="D14" s="142">
        <f t="shared" si="0"/>
        <v>102.02772492525143</v>
      </c>
      <c r="E14" s="180">
        <v>34213</v>
      </c>
      <c r="F14" s="179">
        <f t="shared" si="1"/>
        <v>109.71268231374039</v>
      </c>
    </row>
    <row r="15" spans="1:6" ht="14.25">
      <c r="A15" s="306" t="s">
        <v>1543</v>
      </c>
      <c r="B15" s="180">
        <v>36245</v>
      </c>
      <c r="C15" s="177">
        <v>36033</v>
      </c>
      <c r="D15" s="142">
        <f t="shared" si="0"/>
        <v>99.41509173679128</v>
      </c>
      <c r="E15" s="177">
        <v>34087</v>
      </c>
      <c r="F15" s="179">
        <f t="shared" si="1"/>
        <v>105.70892128964122</v>
      </c>
    </row>
    <row r="16" spans="1:6" ht="14.25">
      <c r="A16" s="306" t="s">
        <v>1107</v>
      </c>
      <c r="B16" s="180">
        <v>545</v>
      </c>
      <c r="C16" s="177">
        <v>1503</v>
      </c>
      <c r="D16" s="142">
        <f t="shared" si="0"/>
        <v>275.7798165137615</v>
      </c>
      <c r="E16" s="177">
        <v>126</v>
      </c>
      <c r="F16" s="179">
        <f t="shared" si="1"/>
        <v>1192.857142857143</v>
      </c>
    </row>
    <row r="17" spans="1:6" ht="14.25">
      <c r="A17" s="303" t="s">
        <v>1076</v>
      </c>
      <c r="B17" s="180"/>
      <c r="C17" s="177"/>
      <c r="D17" s="142"/>
      <c r="E17" s="177"/>
      <c r="F17" s="179"/>
    </row>
    <row r="18" spans="1:6" ht="14.25">
      <c r="A18" s="307" t="s">
        <v>1108</v>
      </c>
      <c r="B18" s="180"/>
      <c r="C18" s="177"/>
      <c r="D18" s="142"/>
      <c r="E18" s="177"/>
      <c r="F18" s="179"/>
    </row>
    <row r="19" spans="1:6" ht="14.25">
      <c r="A19" s="307" t="s">
        <v>1109</v>
      </c>
      <c r="B19" s="180"/>
      <c r="C19" s="177"/>
      <c r="D19" s="142"/>
      <c r="E19" s="177"/>
      <c r="F19" s="179"/>
    </row>
    <row r="20" spans="1:6" ht="14.25">
      <c r="A20" s="307" t="s">
        <v>1110</v>
      </c>
      <c r="B20" s="180"/>
      <c r="C20" s="177"/>
      <c r="D20" s="142"/>
      <c r="E20" s="177"/>
      <c r="F20" s="179"/>
    </row>
    <row r="21" spans="1:6" ht="14.25">
      <c r="A21" s="303" t="s">
        <v>1077</v>
      </c>
      <c r="B21" s="180"/>
      <c r="C21" s="177"/>
      <c r="D21" s="142"/>
      <c r="E21" s="177"/>
      <c r="F21" s="179"/>
    </row>
    <row r="22" spans="1:6" ht="15">
      <c r="A22" s="308" t="s">
        <v>1111</v>
      </c>
      <c r="B22" s="180"/>
      <c r="C22" s="177"/>
      <c r="D22" s="142"/>
      <c r="E22" s="177"/>
      <c r="F22" s="179"/>
    </row>
    <row r="23" spans="1:6" ht="14.25">
      <c r="A23" s="309" t="s">
        <v>1112</v>
      </c>
      <c r="B23" s="180"/>
      <c r="C23" s="177"/>
      <c r="D23" s="142"/>
      <c r="E23" s="177"/>
      <c r="F23" s="179"/>
    </row>
    <row r="24" spans="1:6" ht="14.25">
      <c r="A24" s="309" t="s">
        <v>1113</v>
      </c>
      <c r="B24" s="180"/>
      <c r="C24" s="177"/>
      <c r="D24" s="142"/>
      <c r="E24" s="177"/>
      <c r="F24" s="179"/>
    </row>
    <row r="25" spans="1:6" ht="14.25">
      <c r="A25" s="309" t="s">
        <v>1114</v>
      </c>
      <c r="B25" s="180"/>
      <c r="C25" s="177"/>
      <c r="D25" s="142"/>
      <c r="E25" s="177"/>
      <c r="F25" s="179"/>
    </row>
    <row r="26" spans="1:6" ht="14.25">
      <c r="A26" s="310" t="s">
        <v>1115</v>
      </c>
      <c r="B26" s="180"/>
      <c r="C26" s="177"/>
      <c r="D26" s="142"/>
      <c r="E26" s="177"/>
      <c r="F26" s="179"/>
    </row>
    <row r="27" spans="1:6" ht="14.25">
      <c r="A27" s="311" t="s">
        <v>1116</v>
      </c>
      <c r="B27" s="180"/>
      <c r="C27" s="177"/>
      <c r="D27" s="142"/>
      <c r="E27" s="177"/>
      <c r="F27" s="179"/>
    </row>
    <row r="28" spans="1:6" ht="14.25">
      <c r="A28" s="311" t="s">
        <v>1113</v>
      </c>
      <c r="B28" s="180"/>
      <c r="C28" s="177"/>
      <c r="D28" s="142"/>
      <c r="E28" s="177"/>
      <c r="F28" s="179"/>
    </row>
    <row r="29" spans="1:6" ht="14.25">
      <c r="A29" s="311" t="s">
        <v>1117</v>
      </c>
      <c r="B29" s="180"/>
      <c r="C29" s="177"/>
      <c r="D29" s="142"/>
      <c r="E29" s="177"/>
      <c r="F29" s="179"/>
    </row>
    <row r="30" spans="1:6" ht="15">
      <c r="A30" s="308" t="s">
        <v>1118</v>
      </c>
      <c r="B30" s="180"/>
      <c r="C30" s="177"/>
      <c r="D30" s="142"/>
      <c r="E30" s="177"/>
      <c r="F30" s="179"/>
    </row>
    <row r="31" spans="1:6" ht="14.25">
      <c r="A31" s="312" t="s">
        <v>1119</v>
      </c>
      <c r="B31" s="180"/>
      <c r="C31" s="177"/>
      <c r="D31" s="142"/>
      <c r="E31" s="177"/>
      <c r="F31" s="179"/>
    </row>
    <row r="32" spans="1:6" ht="14.25">
      <c r="A32" s="312" t="s">
        <v>1113</v>
      </c>
      <c r="B32" s="180"/>
      <c r="C32" s="177"/>
      <c r="D32" s="142"/>
      <c r="E32" s="177"/>
      <c r="F32" s="179"/>
    </row>
    <row r="33" spans="1:6" ht="14.25">
      <c r="A33" s="312" t="s">
        <v>1120</v>
      </c>
      <c r="B33" s="180"/>
      <c r="C33" s="177"/>
      <c r="D33" s="142"/>
      <c r="E33" s="177"/>
      <c r="F33" s="179"/>
    </row>
    <row r="34" spans="1:6" ht="14.25">
      <c r="A34" s="303" t="s">
        <v>1081</v>
      </c>
      <c r="B34" s="180"/>
      <c r="C34" s="177"/>
      <c r="D34" s="142"/>
      <c r="E34" s="177"/>
      <c r="F34" s="179"/>
    </row>
    <row r="35" spans="1:6" ht="14.25">
      <c r="A35" s="313" t="s">
        <v>1121</v>
      </c>
      <c r="B35" s="180"/>
      <c r="C35" s="177"/>
      <c r="D35" s="142"/>
      <c r="E35" s="177"/>
      <c r="F35" s="179"/>
    </row>
    <row r="36" spans="1:6" ht="14.25">
      <c r="A36" s="313" t="s">
        <v>1122</v>
      </c>
      <c r="B36" s="180"/>
      <c r="C36" s="177"/>
      <c r="D36" s="142"/>
      <c r="E36" s="177"/>
      <c r="F36" s="179"/>
    </row>
    <row r="37" spans="1:6" ht="14.25">
      <c r="A37" s="313" t="s">
        <v>1123</v>
      </c>
      <c r="B37" s="180"/>
      <c r="C37" s="177"/>
      <c r="D37" s="142"/>
      <c r="E37" s="177"/>
      <c r="F37" s="179"/>
    </row>
    <row r="38" spans="1:6" ht="14.25">
      <c r="A38" s="313" t="s">
        <v>1124</v>
      </c>
      <c r="B38" s="180"/>
      <c r="C38" s="177"/>
      <c r="D38" s="142"/>
      <c r="E38" s="177"/>
      <c r="F38" s="179"/>
    </row>
    <row r="39" spans="1:6" ht="14.25">
      <c r="A39" s="303" t="s">
        <v>1082</v>
      </c>
      <c r="B39" s="180"/>
      <c r="C39" s="177"/>
      <c r="D39" s="142"/>
      <c r="E39" s="177"/>
      <c r="F39" s="179"/>
    </row>
    <row r="40" spans="1:6" ht="14.25">
      <c r="A40" s="314" t="s">
        <v>1125</v>
      </c>
      <c r="B40" s="180"/>
      <c r="C40" s="177"/>
      <c r="D40" s="142"/>
      <c r="E40" s="177"/>
      <c r="F40" s="179"/>
    </row>
    <row r="41" spans="1:6" ht="14.25">
      <c r="A41" s="314" t="s">
        <v>1126</v>
      </c>
      <c r="B41" s="180"/>
      <c r="C41" s="177"/>
      <c r="D41" s="142"/>
      <c r="E41" s="177"/>
      <c r="F41" s="179"/>
    </row>
    <row r="42" spans="1:6" ht="14.25">
      <c r="A42" s="314" t="s">
        <v>1104</v>
      </c>
      <c r="B42" s="180"/>
      <c r="C42" s="177"/>
      <c r="D42" s="142"/>
      <c r="E42" s="177"/>
      <c r="F42" s="179"/>
    </row>
    <row r="43" spans="1:6" ht="14.25">
      <c r="A43" s="314" t="s">
        <v>1127</v>
      </c>
      <c r="B43" s="180"/>
      <c r="C43" s="177"/>
      <c r="D43" s="142"/>
      <c r="E43" s="177"/>
      <c r="F43" s="179"/>
    </row>
    <row r="44" spans="1:6" ht="14.25">
      <c r="A44" s="314" t="s">
        <v>1128</v>
      </c>
      <c r="B44" s="180"/>
      <c r="C44" s="177"/>
      <c r="D44" s="142"/>
      <c r="E44" s="177"/>
      <c r="F44" s="179"/>
    </row>
    <row r="45" spans="1:6" ht="14.25">
      <c r="A45" s="303" t="s">
        <v>1083</v>
      </c>
      <c r="B45" s="180"/>
      <c r="C45" s="177"/>
      <c r="D45" s="142"/>
      <c r="E45" s="177"/>
      <c r="F45" s="179"/>
    </row>
    <row r="46" spans="1:6" ht="14.25">
      <c r="A46" s="315" t="s">
        <v>1129</v>
      </c>
      <c r="B46" s="180"/>
      <c r="C46" s="177"/>
      <c r="D46" s="142"/>
      <c r="E46" s="177"/>
      <c r="F46" s="179"/>
    </row>
    <row r="47" spans="1:6" ht="14.25">
      <c r="A47" s="315" t="s">
        <v>1130</v>
      </c>
      <c r="B47" s="180"/>
      <c r="C47" s="177"/>
      <c r="D47" s="142"/>
      <c r="E47" s="177"/>
      <c r="F47" s="179"/>
    </row>
    <row r="48" spans="1:6" ht="14.25">
      <c r="A48" s="315" t="s">
        <v>1131</v>
      </c>
      <c r="B48" s="180"/>
      <c r="C48" s="177"/>
      <c r="D48" s="142"/>
      <c r="E48" s="177"/>
      <c r="F48" s="179"/>
    </row>
  </sheetData>
  <sheetProtection/>
  <mergeCells count="7">
    <mergeCell ref="A2:F2"/>
    <mergeCell ref="A4:A5"/>
    <mergeCell ref="B4:B5"/>
    <mergeCell ref="C4:C5"/>
    <mergeCell ref="D4:D5"/>
    <mergeCell ref="F4:F5"/>
    <mergeCell ref="E4:E5"/>
  </mergeCells>
  <conditionalFormatting sqref="C30:C34 C36:C39 C46:C50 C52:C56 C58:C62 C15 A6:A13 E6:E10 C6:C10 C12:C13">
    <cfRule type="expression" priority="5" dxfId="0" stopIfTrue="1">
      <formula>"len($A:$A)=3"</formula>
    </cfRule>
  </conditionalFormatting>
  <conditionalFormatting sqref="E30:E34 E36:E39 E46:E50 E52:E56 E58:E62">
    <cfRule type="expression" priority="4" dxfId="0" stopIfTrue="1">
      <formula>"len($A:$A)=3"</formula>
    </cfRule>
  </conditionalFormatting>
  <conditionalFormatting sqref="C30:C34 C36:C39 C46:C48 C15">
    <cfRule type="expression" priority="3" dxfId="0" stopIfTrue="1">
      <formula>"len($A:$A)=3"</formula>
    </cfRule>
  </conditionalFormatting>
  <conditionalFormatting sqref="E15 E12:E13">
    <cfRule type="expression" priority="2" dxfId="0" stopIfTrue="1">
      <formula>"len($A:$A)=3"</formula>
    </cfRule>
  </conditionalFormatting>
  <conditionalFormatting sqref="E15">
    <cfRule type="expression" priority="1" dxfId="0" stopIfTrue="1">
      <formula>"len($A:$A)=3"</formula>
    </cfRule>
  </conditionalFormatting>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C13"/>
  <sheetViews>
    <sheetView zoomScalePageLayoutView="0" workbookViewId="0" topLeftCell="A1">
      <selection activeCell="C10" sqref="C10"/>
    </sheetView>
  </sheetViews>
  <sheetFormatPr defaultColWidth="9.140625" defaultRowHeight="12.75"/>
  <cols>
    <col min="1" max="1" width="14.00390625" style="264" customWidth="1"/>
    <col min="2" max="2" width="36.140625" style="264" customWidth="1"/>
    <col min="3" max="3" width="35.8515625" style="264" customWidth="1"/>
    <col min="4" max="16384" width="9.140625" style="264" customWidth="1"/>
  </cols>
  <sheetData>
    <row r="1" ht="14.25">
      <c r="A1" s="264" t="s">
        <v>1791</v>
      </c>
    </row>
    <row r="2" spans="1:3" ht="25.5" customHeight="1">
      <c r="A2" s="381" t="s">
        <v>1794</v>
      </c>
      <c r="B2" s="381"/>
      <c r="C2" s="381"/>
    </row>
    <row r="3" spans="1:3" ht="25.5" customHeight="1">
      <c r="A3" s="265"/>
      <c r="B3" s="266"/>
      <c r="C3" s="267" t="s">
        <v>25</v>
      </c>
    </row>
    <row r="4" spans="1:3" ht="25.5" customHeight="1">
      <c r="A4" s="382" t="s">
        <v>1792</v>
      </c>
      <c r="B4" s="382"/>
      <c r="C4" s="213" t="s">
        <v>1165</v>
      </c>
    </row>
    <row r="5" spans="1:3" ht="25.5" customHeight="1">
      <c r="A5" s="376" t="s">
        <v>1795</v>
      </c>
      <c r="B5" s="377"/>
      <c r="C5" s="207">
        <v>748918</v>
      </c>
    </row>
    <row r="6" spans="1:3" ht="25.5" customHeight="1">
      <c r="A6" s="376" t="s">
        <v>1796</v>
      </c>
      <c r="B6" s="377"/>
      <c r="C6" s="207">
        <v>54016</v>
      </c>
    </row>
    <row r="7" spans="1:3" ht="25.5" customHeight="1">
      <c r="A7" s="376" t="s">
        <v>1797</v>
      </c>
      <c r="B7" s="377"/>
      <c r="C7" s="207">
        <v>41356</v>
      </c>
    </row>
    <row r="8" spans="1:3" ht="25.5" customHeight="1">
      <c r="A8" s="376" t="s">
        <v>1798</v>
      </c>
      <c r="B8" s="377"/>
      <c r="C8" s="207">
        <f>C5+C6-C7</f>
        <v>761578</v>
      </c>
    </row>
    <row r="9" spans="1:3" ht="25.5" customHeight="1">
      <c r="A9" s="378" t="s">
        <v>1594</v>
      </c>
      <c r="B9" s="379"/>
      <c r="C9" s="208" t="s">
        <v>1595</v>
      </c>
    </row>
    <row r="10" spans="1:3" ht="25.5" customHeight="1">
      <c r="A10" s="376" t="s">
        <v>1799</v>
      </c>
      <c r="B10" s="377"/>
      <c r="C10" s="207">
        <v>823834</v>
      </c>
    </row>
    <row r="11" spans="1:3" ht="25.5" customHeight="1">
      <c r="A11" s="376" t="s">
        <v>1800</v>
      </c>
      <c r="B11" s="377"/>
      <c r="C11" s="207">
        <v>15586</v>
      </c>
    </row>
    <row r="12" spans="1:3" ht="25.5" customHeight="1">
      <c r="A12" s="376" t="s">
        <v>1801</v>
      </c>
      <c r="B12" s="377"/>
      <c r="C12" s="207">
        <f>C10+C11</f>
        <v>839420</v>
      </c>
    </row>
    <row r="13" spans="1:3" ht="70.5" customHeight="1">
      <c r="A13" s="380" t="s">
        <v>1793</v>
      </c>
      <c r="B13" s="380"/>
      <c r="C13" s="380"/>
    </row>
  </sheetData>
  <sheetProtection/>
  <mergeCells count="11">
    <mergeCell ref="A2:C2"/>
    <mergeCell ref="A4:B4"/>
    <mergeCell ref="A5:B5"/>
    <mergeCell ref="A6:B6"/>
    <mergeCell ref="A7:B7"/>
    <mergeCell ref="A8:B8"/>
    <mergeCell ref="A9:B9"/>
    <mergeCell ref="A10:B10"/>
    <mergeCell ref="A11:B11"/>
    <mergeCell ref="A12:B12"/>
    <mergeCell ref="A13:C1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C13"/>
  <sheetViews>
    <sheetView zoomScalePageLayoutView="0" workbookViewId="0" topLeftCell="A1">
      <selection activeCell="C12" sqref="C12"/>
    </sheetView>
  </sheetViews>
  <sheetFormatPr defaultColWidth="13.7109375" defaultRowHeight="12.75"/>
  <cols>
    <col min="1" max="1" width="15.140625" style="264" customWidth="1"/>
    <col min="2" max="2" width="39.00390625" style="264" customWidth="1"/>
    <col min="3" max="3" width="30.7109375" style="264" customWidth="1"/>
    <col min="4" max="16384" width="13.7109375" style="264" customWidth="1"/>
  </cols>
  <sheetData>
    <row r="1" ht="14.25">
      <c r="A1" s="264" t="s">
        <v>1802</v>
      </c>
    </row>
    <row r="2" spans="1:3" ht="20.25">
      <c r="A2" s="381" t="s">
        <v>1803</v>
      </c>
      <c r="B2" s="381"/>
      <c r="C2" s="381"/>
    </row>
    <row r="3" spans="1:3" ht="28.5" customHeight="1">
      <c r="A3" s="265"/>
      <c r="B3" s="266"/>
      <c r="C3" s="267" t="s">
        <v>25</v>
      </c>
    </row>
    <row r="4" spans="1:3" ht="28.5" customHeight="1">
      <c r="A4" s="382" t="s">
        <v>1792</v>
      </c>
      <c r="B4" s="382"/>
      <c r="C4" s="213" t="s">
        <v>1165</v>
      </c>
    </row>
    <row r="5" spans="1:3" ht="28.5" customHeight="1">
      <c r="A5" s="376" t="s">
        <v>1804</v>
      </c>
      <c r="B5" s="377"/>
      <c r="C5" s="207">
        <v>748918</v>
      </c>
    </row>
    <row r="6" spans="1:3" ht="28.5" customHeight="1">
      <c r="A6" s="376" t="s">
        <v>1796</v>
      </c>
      <c r="B6" s="377"/>
      <c r="C6" s="207">
        <v>54016</v>
      </c>
    </row>
    <row r="7" spans="1:3" ht="28.5" customHeight="1">
      <c r="A7" s="376" t="s">
        <v>1805</v>
      </c>
      <c r="B7" s="377"/>
      <c r="C7" s="207">
        <v>41356</v>
      </c>
    </row>
    <row r="8" spans="1:3" ht="28.5" customHeight="1">
      <c r="A8" s="376" t="s">
        <v>1798</v>
      </c>
      <c r="B8" s="377"/>
      <c r="C8" s="207">
        <f>C5+C6-C7</f>
        <v>761578</v>
      </c>
    </row>
    <row r="9" spans="1:3" ht="28.5" customHeight="1">
      <c r="A9" s="378" t="s">
        <v>1594</v>
      </c>
      <c r="B9" s="379"/>
      <c r="C9" s="208" t="s">
        <v>1595</v>
      </c>
    </row>
    <row r="10" spans="1:3" ht="28.5" customHeight="1">
      <c r="A10" s="376" t="s">
        <v>1806</v>
      </c>
      <c r="B10" s="377"/>
      <c r="C10" s="207">
        <v>823834</v>
      </c>
    </row>
    <row r="11" spans="1:3" ht="28.5" customHeight="1">
      <c r="A11" s="376" t="s">
        <v>1800</v>
      </c>
      <c r="B11" s="377"/>
      <c r="C11" s="207">
        <v>15586</v>
      </c>
    </row>
    <row r="12" spans="1:3" ht="28.5" customHeight="1">
      <c r="A12" s="376" t="s">
        <v>1801</v>
      </c>
      <c r="B12" s="377"/>
      <c r="C12" s="207">
        <f>C10+C11</f>
        <v>839420</v>
      </c>
    </row>
    <row r="13" spans="1:3" ht="45.75" customHeight="1">
      <c r="A13" s="380" t="s">
        <v>1793</v>
      </c>
      <c r="B13" s="380"/>
      <c r="C13" s="380"/>
    </row>
  </sheetData>
  <sheetProtection/>
  <mergeCells count="11">
    <mergeCell ref="A2:C2"/>
    <mergeCell ref="A4:B4"/>
    <mergeCell ref="A5:B5"/>
    <mergeCell ref="A6:B6"/>
    <mergeCell ref="A7:B7"/>
    <mergeCell ref="A8:B8"/>
    <mergeCell ref="A9:B9"/>
    <mergeCell ref="A10:B10"/>
    <mergeCell ref="A11:B11"/>
    <mergeCell ref="A12:B12"/>
    <mergeCell ref="A13:C1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C14"/>
  <sheetViews>
    <sheetView zoomScalePageLayoutView="0" workbookViewId="0" topLeftCell="A1">
      <selection activeCell="C10" sqref="C10"/>
    </sheetView>
  </sheetViews>
  <sheetFormatPr defaultColWidth="9.140625" defaultRowHeight="12.75"/>
  <cols>
    <col min="1" max="1" width="12.7109375" style="264" customWidth="1"/>
    <col min="2" max="2" width="37.57421875" style="264" customWidth="1"/>
    <col min="3" max="3" width="29.00390625" style="264" customWidth="1"/>
    <col min="4" max="16384" width="9.140625" style="264" customWidth="1"/>
  </cols>
  <sheetData>
    <row r="1" ht="14.25">
      <c r="A1" s="264" t="s">
        <v>1807</v>
      </c>
    </row>
    <row r="2" spans="1:3" ht="20.25">
      <c r="A2" s="381" t="s">
        <v>1808</v>
      </c>
      <c r="B2" s="381"/>
      <c r="C2" s="381"/>
    </row>
    <row r="3" spans="1:3" ht="14.25">
      <c r="A3" s="265"/>
      <c r="B3" s="266"/>
      <c r="C3" s="267" t="s">
        <v>25</v>
      </c>
    </row>
    <row r="4" spans="1:3" ht="30" customHeight="1">
      <c r="A4" s="382" t="s">
        <v>1792</v>
      </c>
      <c r="B4" s="382"/>
      <c r="C4" s="213" t="s">
        <v>1165</v>
      </c>
    </row>
    <row r="5" spans="1:3" ht="30" customHeight="1">
      <c r="A5" s="376" t="s">
        <v>1809</v>
      </c>
      <c r="B5" s="377"/>
      <c r="C5" s="209">
        <v>563726</v>
      </c>
    </row>
    <row r="6" spans="1:3" ht="30" customHeight="1">
      <c r="A6" s="376" t="s">
        <v>1810</v>
      </c>
      <c r="B6" s="377"/>
      <c r="C6" s="209">
        <v>319140</v>
      </c>
    </row>
    <row r="7" spans="1:3" ht="30" customHeight="1">
      <c r="A7" s="376" t="s">
        <v>1811</v>
      </c>
      <c r="B7" s="377"/>
      <c r="C7" s="209">
        <v>120015</v>
      </c>
    </row>
    <row r="8" spans="1:3" ht="30" customHeight="1">
      <c r="A8" s="376" t="s">
        <v>1812</v>
      </c>
      <c r="B8" s="377"/>
      <c r="C8" s="209">
        <f>C5+C6-C7</f>
        <v>762851</v>
      </c>
    </row>
    <row r="9" spans="1:3" ht="30" customHeight="1">
      <c r="A9" s="378" t="s">
        <v>1594</v>
      </c>
      <c r="B9" s="379"/>
      <c r="C9" s="208" t="s">
        <v>1595</v>
      </c>
    </row>
    <row r="10" spans="1:3" ht="30" customHeight="1">
      <c r="A10" s="376" t="s">
        <v>1813</v>
      </c>
      <c r="B10" s="377"/>
      <c r="C10" s="209">
        <v>661240</v>
      </c>
    </row>
    <row r="11" spans="1:3" ht="30" customHeight="1">
      <c r="A11" s="376" t="s">
        <v>1814</v>
      </c>
      <c r="B11" s="377"/>
      <c r="C11" s="209">
        <v>244510</v>
      </c>
    </row>
    <row r="12" spans="1:3" ht="30" customHeight="1">
      <c r="A12" s="376" t="s">
        <v>1815</v>
      </c>
      <c r="B12" s="377"/>
      <c r="C12" s="209">
        <f>C10+C11</f>
        <v>905750</v>
      </c>
    </row>
    <row r="13" spans="1:3" ht="14.25">
      <c r="A13" s="265"/>
      <c r="B13" s="265"/>
      <c r="C13" s="265"/>
    </row>
    <row r="14" spans="1:3" ht="58.5" customHeight="1">
      <c r="A14" s="383" t="s">
        <v>1793</v>
      </c>
      <c r="B14" s="383"/>
      <c r="C14" s="383"/>
    </row>
  </sheetData>
  <sheetProtection/>
  <mergeCells count="11">
    <mergeCell ref="A2:C2"/>
    <mergeCell ref="A4:B4"/>
    <mergeCell ref="A5:B5"/>
    <mergeCell ref="A6:B6"/>
    <mergeCell ref="A7:B7"/>
    <mergeCell ref="A8:B8"/>
    <mergeCell ref="A9:B9"/>
    <mergeCell ref="A10:B10"/>
    <mergeCell ref="A11:B11"/>
    <mergeCell ref="A12:B12"/>
    <mergeCell ref="A14:C14"/>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C14"/>
  <sheetViews>
    <sheetView zoomScalePageLayoutView="0" workbookViewId="0" topLeftCell="A1">
      <selection activeCell="C12" sqref="C12"/>
    </sheetView>
  </sheetViews>
  <sheetFormatPr defaultColWidth="9.140625" defaultRowHeight="12.75"/>
  <cols>
    <col min="1" max="1" width="12.7109375" style="264" customWidth="1"/>
    <col min="2" max="2" width="38.57421875" style="264" customWidth="1"/>
    <col min="3" max="3" width="30.7109375" style="264" customWidth="1"/>
    <col min="4" max="16384" width="9.140625" style="264" customWidth="1"/>
  </cols>
  <sheetData>
    <row r="1" ht="14.25">
      <c r="A1" s="264" t="s">
        <v>1816</v>
      </c>
    </row>
    <row r="2" spans="1:3" ht="20.25">
      <c r="A2" s="381" t="s">
        <v>1817</v>
      </c>
      <c r="B2" s="381"/>
      <c r="C2" s="381"/>
    </row>
    <row r="3" spans="1:3" ht="14.25">
      <c r="A3" s="265"/>
      <c r="B3" s="266"/>
      <c r="C3" s="267" t="s">
        <v>25</v>
      </c>
    </row>
    <row r="4" spans="1:3" ht="29.25" customHeight="1">
      <c r="A4" s="382" t="s">
        <v>1792</v>
      </c>
      <c r="B4" s="382"/>
      <c r="C4" s="213" t="s">
        <v>1165</v>
      </c>
    </row>
    <row r="5" spans="1:3" ht="29.25" customHeight="1">
      <c r="A5" s="376" t="s">
        <v>1809</v>
      </c>
      <c r="B5" s="377"/>
      <c r="C5" s="209">
        <v>563726</v>
      </c>
    </row>
    <row r="6" spans="1:3" ht="29.25" customHeight="1">
      <c r="A6" s="376" t="s">
        <v>1810</v>
      </c>
      <c r="B6" s="377"/>
      <c r="C6" s="209">
        <v>319140</v>
      </c>
    </row>
    <row r="7" spans="1:3" ht="29.25" customHeight="1">
      <c r="A7" s="376" t="s">
        <v>1818</v>
      </c>
      <c r="B7" s="377"/>
      <c r="C7" s="209">
        <v>120015</v>
      </c>
    </row>
    <row r="8" spans="1:3" ht="29.25" customHeight="1">
      <c r="A8" s="376" t="s">
        <v>1819</v>
      </c>
      <c r="B8" s="377"/>
      <c r="C8" s="209">
        <f>C5+C6-C7</f>
        <v>762851</v>
      </c>
    </row>
    <row r="9" spans="1:3" ht="29.25" customHeight="1">
      <c r="A9" s="378" t="s">
        <v>1594</v>
      </c>
      <c r="B9" s="379"/>
      <c r="C9" s="208" t="s">
        <v>1595</v>
      </c>
    </row>
    <row r="10" spans="1:3" ht="29.25" customHeight="1">
      <c r="A10" s="376" t="s">
        <v>1813</v>
      </c>
      <c r="B10" s="377"/>
      <c r="C10" s="209">
        <v>661240</v>
      </c>
    </row>
    <row r="11" spans="1:3" ht="29.25" customHeight="1">
      <c r="A11" s="376" t="s">
        <v>1814</v>
      </c>
      <c r="B11" s="377"/>
      <c r="C11" s="209">
        <v>244510</v>
      </c>
    </row>
    <row r="12" spans="1:3" ht="29.25" customHeight="1">
      <c r="A12" s="376" t="s">
        <v>1815</v>
      </c>
      <c r="B12" s="377"/>
      <c r="C12" s="209">
        <f>C10+C11</f>
        <v>905750</v>
      </c>
    </row>
    <row r="13" spans="1:3" ht="14.25">
      <c r="A13" s="265"/>
      <c r="B13" s="265"/>
      <c r="C13" s="265"/>
    </row>
    <row r="14" spans="1:3" ht="68.25" customHeight="1">
      <c r="A14" s="383" t="s">
        <v>1793</v>
      </c>
      <c r="B14" s="383"/>
      <c r="C14" s="383"/>
    </row>
  </sheetData>
  <sheetProtection/>
  <mergeCells count="11">
    <mergeCell ref="A2:C2"/>
    <mergeCell ref="A4:B4"/>
    <mergeCell ref="A5:B5"/>
    <mergeCell ref="A6:B6"/>
    <mergeCell ref="A7:B7"/>
    <mergeCell ref="A8:B8"/>
    <mergeCell ref="A9:B9"/>
    <mergeCell ref="A10:B10"/>
    <mergeCell ref="A11:B11"/>
    <mergeCell ref="A12:B12"/>
    <mergeCell ref="A14:C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1"/>
  <sheetViews>
    <sheetView zoomScalePageLayoutView="0" workbookViewId="0" topLeftCell="A1">
      <selection activeCell="E4" sqref="E1:E16384"/>
    </sheetView>
  </sheetViews>
  <sheetFormatPr defaultColWidth="9.140625" defaultRowHeight="12.75"/>
  <cols>
    <col min="1" max="1" width="34.421875" style="22" customWidth="1"/>
    <col min="2" max="2" width="9.7109375" style="22" bestFit="1" customWidth="1"/>
    <col min="3" max="4" width="9.7109375" style="23" bestFit="1" customWidth="1"/>
    <col min="5" max="5" width="11.140625" style="23" hidden="1" customWidth="1"/>
    <col min="6" max="6" width="13.57421875" style="23" bestFit="1" customWidth="1"/>
    <col min="7" max="16384" width="9.140625" style="23" customWidth="1"/>
  </cols>
  <sheetData>
    <row r="1" ht="14.25">
      <c r="A1" s="196" t="s">
        <v>1577</v>
      </c>
    </row>
    <row r="2" spans="1:6" ht="20.25">
      <c r="A2" s="320" t="s">
        <v>1630</v>
      </c>
      <c r="B2" s="321"/>
      <c r="C2" s="321"/>
      <c r="D2" s="321"/>
      <c r="E2" s="321"/>
      <c r="F2" s="321"/>
    </row>
    <row r="3" spans="1:6" ht="22.5">
      <c r="A3" s="24"/>
      <c r="F3" s="25" t="s">
        <v>25</v>
      </c>
    </row>
    <row r="4" spans="1:6" ht="40.5">
      <c r="A4" s="26" t="s">
        <v>1</v>
      </c>
      <c r="B4" s="27" t="s">
        <v>26</v>
      </c>
      <c r="C4" s="28" t="s">
        <v>2</v>
      </c>
      <c r="D4" s="27" t="s">
        <v>27</v>
      </c>
      <c r="E4" s="27" t="s">
        <v>1193</v>
      </c>
      <c r="F4" s="27" t="s">
        <v>28</v>
      </c>
    </row>
    <row r="5" spans="1:7" ht="14.25">
      <c r="A5" s="29" t="s">
        <v>29</v>
      </c>
      <c r="B5" s="14">
        <v>43148</v>
      </c>
      <c r="C5" s="14">
        <v>47701</v>
      </c>
      <c r="D5" s="15">
        <f>C5/B5*100</f>
        <v>110.55205339760823</v>
      </c>
      <c r="E5" s="14">
        <v>41906</v>
      </c>
      <c r="F5" s="15">
        <f>C5/E5*100</f>
        <v>113.82856870137927</v>
      </c>
      <c r="G5" s="147"/>
    </row>
    <row r="6" spans="1:7" ht="14.25">
      <c r="A6" s="29" t="s">
        <v>30</v>
      </c>
      <c r="B6" s="14"/>
      <c r="C6" s="14"/>
      <c r="D6" s="15"/>
      <c r="E6" s="14">
        <v>0</v>
      </c>
      <c r="F6" s="15"/>
      <c r="G6" s="147"/>
    </row>
    <row r="7" spans="1:7" ht="14.25">
      <c r="A7" s="29" t="s">
        <v>31</v>
      </c>
      <c r="B7" s="14">
        <v>339</v>
      </c>
      <c r="C7" s="14">
        <v>323</v>
      </c>
      <c r="D7" s="15">
        <f aca="true" t="shared" si="0" ref="D7:D28">C7/B7*100</f>
        <v>95.28023598820059</v>
      </c>
      <c r="E7" s="14">
        <v>355</v>
      </c>
      <c r="F7" s="15">
        <f aca="true" t="shared" si="1" ref="F7:F40">C7/E7*100</f>
        <v>90.98591549295774</v>
      </c>
      <c r="G7" s="147"/>
    </row>
    <row r="8" spans="1:7" ht="14.25">
      <c r="A8" s="29" t="s">
        <v>32</v>
      </c>
      <c r="B8" s="14">
        <v>30020</v>
      </c>
      <c r="C8" s="14">
        <v>31234</v>
      </c>
      <c r="D8" s="15">
        <f t="shared" si="0"/>
        <v>104.04397068620919</v>
      </c>
      <c r="E8" s="14">
        <v>34338</v>
      </c>
      <c r="F8" s="15">
        <f t="shared" si="1"/>
        <v>90.96045197740112</v>
      </c>
      <c r="G8" s="147"/>
    </row>
    <row r="9" spans="1:7" ht="14.25">
      <c r="A9" s="29" t="s">
        <v>33</v>
      </c>
      <c r="B9" s="14">
        <v>138206</v>
      </c>
      <c r="C9" s="14">
        <v>136182</v>
      </c>
      <c r="D9" s="15">
        <f t="shared" si="0"/>
        <v>98.53551944199239</v>
      </c>
      <c r="E9" s="14">
        <v>136117</v>
      </c>
      <c r="F9" s="15">
        <f t="shared" si="1"/>
        <v>100.0477530359911</v>
      </c>
      <c r="G9" s="147"/>
    </row>
    <row r="10" spans="1:7" ht="14.25">
      <c r="A10" s="29" t="s">
        <v>34</v>
      </c>
      <c r="B10" s="14">
        <v>10441</v>
      </c>
      <c r="C10" s="14">
        <v>11827</v>
      </c>
      <c r="D10" s="15">
        <f t="shared" si="0"/>
        <v>113.27459055646013</v>
      </c>
      <c r="E10" s="14">
        <v>10960</v>
      </c>
      <c r="F10" s="15">
        <f t="shared" si="1"/>
        <v>107.91058394160584</v>
      </c>
      <c r="G10" s="147"/>
    </row>
    <row r="11" spans="1:7" ht="14.25">
      <c r="A11" s="29" t="s">
        <v>1369</v>
      </c>
      <c r="B11" s="14">
        <v>12052</v>
      </c>
      <c r="C11" s="14">
        <v>11237</v>
      </c>
      <c r="D11" s="15">
        <f t="shared" si="0"/>
        <v>93.23763690673748</v>
      </c>
      <c r="E11" s="14">
        <v>7560</v>
      </c>
      <c r="F11" s="15">
        <f t="shared" si="1"/>
        <v>148.63756613756613</v>
      </c>
      <c r="G11" s="147"/>
    </row>
    <row r="12" spans="1:7" ht="14.25">
      <c r="A12" s="29" t="s">
        <v>35</v>
      </c>
      <c r="B12" s="14">
        <v>78439</v>
      </c>
      <c r="C12" s="14">
        <v>84673</v>
      </c>
      <c r="D12" s="15">
        <f t="shared" si="0"/>
        <v>107.94757709812721</v>
      </c>
      <c r="E12" s="14">
        <v>82679</v>
      </c>
      <c r="F12" s="15">
        <f t="shared" si="1"/>
        <v>102.41173695859891</v>
      </c>
      <c r="G12" s="147"/>
    </row>
    <row r="13" spans="1:7" ht="14.25">
      <c r="A13" s="29" t="s">
        <v>1370</v>
      </c>
      <c r="B13" s="14">
        <v>50862</v>
      </c>
      <c r="C13" s="14">
        <v>59374</v>
      </c>
      <c r="D13" s="15">
        <f t="shared" si="0"/>
        <v>116.73548031929535</v>
      </c>
      <c r="E13" s="14">
        <v>57591</v>
      </c>
      <c r="F13" s="15">
        <f t="shared" si="1"/>
        <v>103.09596985640117</v>
      </c>
      <c r="G13" s="147"/>
    </row>
    <row r="14" spans="1:7" ht="14.25">
      <c r="A14" s="29" t="s">
        <v>36</v>
      </c>
      <c r="B14" s="14">
        <v>18755</v>
      </c>
      <c r="C14" s="14">
        <v>25492</v>
      </c>
      <c r="D14" s="15">
        <f t="shared" si="0"/>
        <v>135.92108770994403</v>
      </c>
      <c r="E14" s="14">
        <v>25980</v>
      </c>
      <c r="F14" s="15">
        <f t="shared" si="1"/>
        <v>98.12163202463434</v>
      </c>
      <c r="G14" s="147"/>
    </row>
    <row r="15" spans="1:7" ht="14.25">
      <c r="A15" s="29" t="s">
        <v>37</v>
      </c>
      <c r="B15" s="14">
        <v>12972</v>
      </c>
      <c r="C15" s="14">
        <v>35187</v>
      </c>
      <c r="D15" s="15">
        <f t="shared" si="0"/>
        <v>271.25346901017576</v>
      </c>
      <c r="E15" s="14">
        <v>12898</v>
      </c>
      <c r="F15" s="15">
        <f t="shared" si="1"/>
        <v>272.8097379438673</v>
      </c>
      <c r="G15" s="147"/>
    </row>
    <row r="16" spans="1:7" ht="14.25">
      <c r="A16" s="29" t="s">
        <v>38</v>
      </c>
      <c r="B16" s="14">
        <v>24712</v>
      </c>
      <c r="C16" s="14">
        <v>41239</v>
      </c>
      <c r="D16" s="15">
        <f t="shared" si="0"/>
        <v>166.87843962447394</v>
      </c>
      <c r="E16" s="14">
        <v>60544</v>
      </c>
      <c r="F16" s="15">
        <f t="shared" si="1"/>
        <v>68.1140988372093</v>
      </c>
      <c r="G16" s="147"/>
    </row>
    <row r="17" spans="1:7" ht="14.25">
      <c r="A17" s="29" t="s">
        <v>39</v>
      </c>
      <c r="B17" s="14">
        <v>14908</v>
      </c>
      <c r="C17" s="14">
        <v>18556</v>
      </c>
      <c r="D17" s="15">
        <f t="shared" si="0"/>
        <v>124.47008317681782</v>
      </c>
      <c r="E17" s="14">
        <v>12326</v>
      </c>
      <c r="F17" s="15">
        <f t="shared" si="1"/>
        <v>150.5435664449132</v>
      </c>
      <c r="G17" s="147"/>
    </row>
    <row r="18" spans="1:7" ht="14.25">
      <c r="A18" s="158" t="s">
        <v>1196</v>
      </c>
      <c r="B18" s="14">
        <v>45256</v>
      </c>
      <c r="C18" s="14">
        <v>33536</v>
      </c>
      <c r="D18" s="15">
        <f t="shared" si="0"/>
        <v>74.10288138589358</v>
      </c>
      <c r="E18" s="14">
        <v>21377</v>
      </c>
      <c r="F18" s="15">
        <f t="shared" si="1"/>
        <v>156.8788885250503</v>
      </c>
      <c r="G18" s="147"/>
    </row>
    <row r="19" spans="1:7" ht="14.25">
      <c r="A19" s="29" t="s">
        <v>40</v>
      </c>
      <c r="B19" s="14">
        <v>1713</v>
      </c>
      <c r="C19" s="14">
        <v>3482</v>
      </c>
      <c r="D19" s="15">
        <f t="shared" si="0"/>
        <v>203.26911850554583</v>
      </c>
      <c r="E19" s="14">
        <v>3903</v>
      </c>
      <c r="F19" s="15">
        <f t="shared" si="1"/>
        <v>89.2134255700743</v>
      </c>
      <c r="G19" s="147"/>
    </row>
    <row r="20" spans="1:7" ht="14.25">
      <c r="A20" s="29" t="s">
        <v>41</v>
      </c>
      <c r="B20" s="14">
        <v>0</v>
      </c>
      <c r="C20" s="14">
        <v>296</v>
      </c>
      <c r="D20" s="15"/>
      <c r="E20" s="14">
        <v>2130</v>
      </c>
      <c r="F20" s="15">
        <f t="shared" si="1"/>
        <v>13.896713615023474</v>
      </c>
      <c r="G20" s="147"/>
    </row>
    <row r="21" spans="1:7" ht="14.25">
      <c r="A21" s="29" t="s">
        <v>42</v>
      </c>
      <c r="B21" s="14">
        <v>0</v>
      </c>
      <c r="C21" s="14"/>
      <c r="D21" s="15"/>
      <c r="E21" s="14">
        <v>0</v>
      </c>
      <c r="F21" s="15"/>
      <c r="G21" s="147"/>
    </row>
    <row r="22" spans="1:7" ht="14.25">
      <c r="A22" s="29" t="s">
        <v>1371</v>
      </c>
      <c r="B22" s="14">
        <v>5478</v>
      </c>
      <c r="C22" s="14">
        <v>3930</v>
      </c>
      <c r="D22" s="15">
        <f t="shared" si="0"/>
        <v>71.74151150054765</v>
      </c>
      <c r="E22" s="14">
        <v>4592</v>
      </c>
      <c r="F22" s="15">
        <f t="shared" si="1"/>
        <v>85.58362369337979</v>
      </c>
      <c r="G22" s="147"/>
    </row>
    <row r="23" spans="1:7" ht="14.25">
      <c r="A23" s="29" t="s">
        <v>43</v>
      </c>
      <c r="B23" s="14">
        <v>0</v>
      </c>
      <c r="C23" s="14">
        <v>4238</v>
      </c>
      <c r="D23" s="15"/>
      <c r="E23" s="14">
        <v>4497</v>
      </c>
      <c r="F23" s="15">
        <f t="shared" si="1"/>
        <v>94.24060484767622</v>
      </c>
      <c r="G23" s="147"/>
    </row>
    <row r="24" spans="1:7" ht="14.25">
      <c r="A24" s="29" t="s">
        <v>44</v>
      </c>
      <c r="B24" s="14">
        <v>1431</v>
      </c>
      <c r="C24" s="14">
        <v>1449</v>
      </c>
      <c r="D24" s="15">
        <f t="shared" si="0"/>
        <v>101.25786163522012</v>
      </c>
      <c r="E24" s="14">
        <v>1268</v>
      </c>
      <c r="F24" s="15">
        <f t="shared" si="1"/>
        <v>114.27444794952682</v>
      </c>
      <c r="G24" s="147"/>
    </row>
    <row r="25" spans="1:7" ht="14.25">
      <c r="A25" s="29" t="s">
        <v>1368</v>
      </c>
      <c r="B25" s="14">
        <v>3808</v>
      </c>
      <c r="C25" s="14">
        <v>3437</v>
      </c>
      <c r="D25" s="15">
        <f t="shared" si="0"/>
        <v>90.25735294117648</v>
      </c>
      <c r="E25" s="14">
        <v>4936</v>
      </c>
      <c r="F25" s="15">
        <f t="shared" si="1"/>
        <v>69.63128038897894</v>
      </c>
      <c r="G25" s="147"/>
    </row>
    <row r="26" spans="1:7" ht="14.25">
      <c r="A26" s="29" t="s">
        <v>45</v>
      </c>
      <c r="B26" s="14">
        <v>12525</v>
      </c>
      <c r="C26" s="14">
        <v>551</v>
      </c>
      <c r="D26" s="15">
        <f t="shared" si="0"/>
        <v>4.399201596806387</v>
      </c>
      <c r="E26" s="14">
        <v>208</v>
      </c>
      <c r="F26" s="15">
        <f t="shared" si="1"/>
        <v>264.9038461538462</v>
      </c>
      <c r="G26" s="147"/>
    </row>
    <row r="27" spans="1:7" ht="14.25">
      <c r="A27" s="29" t="s">
        <v>46</v>
      </c>
      <c r="B27" s="14">
        <v>28644</v>
      </c>
      <c r="C27" s="14">
        <v>28452</v>
      </c>
      <c r="D27" s="15">
        <f t="shared" si="0"/>
        <v>99.329702555509</v>
      </c>
      <c r="E27" s="14">
        <v>29264</v>
      </c>
      <c r="F27" s="15">
        <f t="shared" si="1"/>
        <v>97.2252597047567</v>
      </c>
      <c r="G27" s="147"/>
    </row>
    <row r="28" spans="1:7" ht="14.25">
      <c r="A28" s="29" t="s">
        <v>47</v>
      </c>
      <c r="B28" s="14">
        <v>137</v>
      </c>
      <c r="C28" s="14">
        <v>60</v>
      </c>
      <c r="D28" s="15">
        <f t="shared" si="0"/>
        <v>43.79562043795621</v>
      </c>
      <c r="E28" s="14">
        <v>91</v>
      </c>
      <c r="F28" s="15">
        <f t="shared" si="1"/>
        <v>65.93406593406593</v>
      </c>
      <c r="G28" s="147"/>
    </row>
    <row r="29" spans="1:256" ht="14.25">
      <c r="A29" s="30" t="s">
        <v>48</v>
      </c>
      <c r="B29" s="10">
        <f>SUM(B5:B28)</f>
        <v>533846</v>
      </c>
      <c r="C29" s="10">
        <f>SUM(C5:C28)</f>
        <v>582456</v>
      </c>
      <c r="D29" s="11">
        <f>C29/B29*100</f>
        <v>109.10562222064041</v>
      </c>
      <c r="E29" s="10">
        <f>SUM(E5:E28)</f>
        <v>555520</v>
      </c>
      <c r="F29" s="11">
        <f t="shared" si="1"/>
        <v>104.84879032258065</v>
      </c>
      <c r="G29" s="147"/>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4.25">
      <c r="A30" s="32" t="s">
        <v>49</v>
      </c>
      <c r="B30" s="10"/>
      <c r="C30" s="10">
        <v>41255</v>
      </c>
      <c r="D30" s="11"/>
      <c r="E30" s="10">
        <v>107936</v>
      </c>
      <c r="F30" s="11">
        <f t="shared" si="1"/>
        <v>38.221723984583456</v>
      </c>
      <c r="G30" s="147"/>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4.25">
      <c r="A31" s="32" t="s">
        <v>50</v>
      </c>
      <c r="B31" s="10"/>
      <c r="C31" s="10">
        <f>SUM(C32:C39)</f>
        <v>98838</v>
      </c>
      <c r="D31" s="10"/>
      <c r="E31" s="10">
        <f>SUM(E32:E39)</f>
        <v>82140</v>
      </c>
      <c r="F31" s="11">
        <f t="shared" si="1"/>
        <v>120.32870708546383</v>
      </c>
      <c r="G31" s="147"/>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7" ht="14.25">
      <c r="A32" s="33" t="s">
        <v>51</v>
      </c>
      <c r="B32" s="14"/>
      <c r="C32" s="14">
        <v>5327</v>
      </c>
      <c r="D32" s="15"/>
      <c r="E32" s="14">
        <v>7327</v>
      </c>
      <c r="F32" s="15">
        <f t="shared" si="1"/>
        <v>72.70369864883308</v>
      </c>
      <c r="G32" s="147"/>
    </row>
    <row r="33" spans="1:7" ht="14.25">
      <c r="A33" s="33" t="s">
        <v>52</v>
      </c>
      <c r="B33" s="14"/>
      <c r="C33" s="14">
        <v>1805</v>
      </c>
      <c r="D33" s="15"/>
      <c r="E33" s="14">
        <v>172</v>
      </c>
      <c r="F33" s="15">
        <f t="shared" si="1"/>
        <v>1049.4186046511627</v>
      </c>
      <c r="G33" s="147"/>
    </row>
    <row r="34" spans="1:7" ht="14.25">
      <c r="A34" s="33" t="s">
        <v>53</v>
      </c>
      <c r="B34" s="14"/>
      <c r="C34" s="14"/>
      <c r="D34" s="15"/>
      <c r="E34" s="14"/>
      <c r="F34" s="15"/>
      <c r="G34" s="147"/>
    </row>
    <row r="35" spans="1:7" ht="14.25">
      <c r="A35" s="33" t="s">
        <v>54</v>
      </c>
      <c r="B35" s="14"/>
      <c r="C35" s="14"/>
      <c r="D35" s="15"/>
      <c r="E35" s="14"/>
      <c r="F35" s="15"/>
      <c r="G35" s="147"/>
    </row>
    <row r="36" spans="1:7" ht="14.25">
      <c r="A36" s="33" t="s">
        <v>1372</v>
      </c>
      <c r="B36" s="14"/>
      <c r="C36" s="14">
        <v>41636</v>
      </c>
      <c r="D36" s="15"/>
      <c r="E36" s="14">
        <v>50578</v>
      </c>
      <c r="F36" s="15">
        <f t="shared" si="1"/>
        <v>82.32037644825813</v>
      </c>
      <c r="G36" s="147"/>
    </row>
    <row r="37" spans="1:7" ht="14.25">
      <c r="A37" s="29" t="s">
        <v>55</v>
      </c>
      <c r="B37" s="14"/>
      <c r="C37" s="14"/>
      <c r="D37" s="15"/>
      <c r="E37" s="14"/>
      <c r="F37" s="15"/>
      <c r="G37" s="147"/>
    </row>
    <row r="38" spans="1:7" ht="14.25">
      <c r="A38" s="29" t="s">
        <v>56</v>
      </c>
      <c r="B38" s="14"/>
      <c r="C38" s="14"/>
      <c r="D38" s="15"/>
      <c r="E38" s="14"/>
      <c r="F38" s="15"/>
      <c r="G38" s="147"/>
    </row>
    <row r="39" spans="1:7" ht="14.25">
      <c r="A39" s="29" t="s">
        <v>57</v>
      </c>
      <c r="B39" s="14"/>
      <c r="C39" s="14">
        <v>50070</v>
      </c>
      <c r="D39" s="15"/>
      <c r="E39" s="14">
        <v>24063</v>
      </c>
      <c r="F39" s="15">
        <f t="shared" si="1"/>
        <v>208.07879316793415</v>
      </c>
      <c r="G39" s="147"/>
    </row>
    <row r="40" spans="1:256" ht="14.25">
      <c r="A40" s="30" t="s">
        <v>58</v>
      </c>
      <c r="B40" s="10">
        <f>B29</f>
        <v>533846</v>
      </c>
      <c r="C40" s="10">
        <f>C29+C30+C31</f>
        <v>722549</v>
      </c>
      <c r="D40" s="11"/>
      <c r="E40" s="10">
        <f>E29+E30+E31</f>
        <v>745596</v>
      </c>
      <c r="F40" s="11">
        <f t="shared" si="1"/>
        <v>96.90891582036384</v>
      </c>
      <c r="G40" s="147"/>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ht="14.25">
      <c r="G41" s="147"/>
    </row>
  </sheetData>
  <sheetProtection/>
  <mergeCells count="1">
    <mergeCell ref="A2:F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U42"/>
  <sheetViews>
    <sheetView zoomScalePageLayoutView="0" workbookViewId="0" topLeftCell="A1">
      <selection activeCell="E1" sqref="E1:E16384"/>
    </sheetView>
  </sheetViews>
  <sheetFormatPr defaultColWidth="9.140625" defaultRowHeight="12.75"/>
  <cols>
    <col min="1" max="1" width="44.421875" style="2" bestFit="1" customWidth="1"/>
    <col min="2" max="4" width="9.7109375" style="2" bestFit="1" customWidth="1"/>
    <col min="5" max="5" width="9.7109375" style="2" hidden="1" customWidth="1"/>
    <col min="6" max="6" width="10.8515625" style="2" customWidth="1"/>
    <col min="7" max="16384" width="9.140625" style="2" customWidth="1"/>
  </cols>
  <sheetData>
    <row r="1" spans="1:5" s="35" customFormat="1" ht="14.25">
      <c r="A1" s="197" t="s">
        <v>1578</v>
      </c>
      <c r="B1" s="34"/>
      <c r="C1" s="34"/>
      <c r="D1" s="34"/>
      <c r="E1" s="34"/>
    </row>
    <row r="2" spans="1:6" s="35" customFormat="1" ht="20.25">
      <c r="A2" s="319" t="s">
        <v>1632</v>
      </c>
      <c r="B2" s="319"/>
      <c r="C2" s="319"/>
      <c r="D2" s="319"/>
      <c r="E2" s="319"/>
      <c r="F2" s="319"/>
    </row>
    <row r="3" spans="1:255" ht="14.25">
      <c r="A3" s="3"/>
      <c r="B3" s="3"/>
      <c r="C3" s="4"/>
      <c r="D3" s="4"/>
      <c r="E3" s="4"/>
      <c r="F3" s="5" t="s">
        <v>0</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6" ht="40.5">
      <c r="A4" s="152" t="s">
        <v>1177</v>
      </c>
      <c r="B4" s="212" t="s">
        <v>1631</v>
      </c>
      <c r="C4" s="8" t="s">
        <v>2</v>
      </c>
      <c r="D4" s="7" t="s">
        <v>3</v>
      </c>
      <c r="E4" s="7" t="s">
        <v>1192</v>
      </c>
      <c r="F4" s="153" t="s">
        <v>4</v>
      </c>
    </row>
    <row r="5" spans="1:255" ht="14.25">
      <c r="A5" s="9" t="s">
        <v>5</v>
      </c>
      <c r="B5" s="10">
        <f>SUM(B6:B21)</f>
        <v>309160</v>
      </c>
      <c r="C5" s="10">
        <f>SUM(C6:C21)</f>
        <v>361012</v>
      </c>
      <c r="D5" s="11">
        <f>(C5/B5)*100</f>
        <v>116.77189804631907</v>
      </c>
      <c r="E5" s="10">
        <v>289120</v>
      </c>
      <c r="F5" s="11">
        <f>C5/E5*100</f>
        <v>124.86579966795794</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row>
    <row r="6" spans="1:6" ht="14.25">
      <c r="A6" s="151" t="s">
        <v>1189</v>
      </c>
      <c r="B6" s="14">
        <v>166900</v>
      </c>
      <c r="C6" s="14">
        <v>141050</v>
      </c>
      <c r="D6" s="15">
        <f aca="true" t="shared" si="0" ref="D6:D29">(C6/B6)*100</f>
        <v>84.51168364289994</v>
      </c>
      <c r="E6" s="14">
        <v>157270</v>
      </c>
      <c r="F6" s="15">
        <f aca="true" t="shared" si="1" ref="F6:F41">C6/E6*100</f>
        <v>89.68652635594837</v>
      </c>
    </row>
    <row r="7" spans="1:6" ht="14.25">
      <c r="A7" s="151" t="s">
        <v>1190</v>
      </c>
      <c r="B7" s="14"/>
      <c r="C7" s="14"/>
      <c r="D7" s="15"/>
      <c r="E7" s="14"/>
      <c r="F7" s="15"/>
    </row>
    <row r="8" spans="1:6" ht="14.25">
      <c r="A8" s="151" t="s">
        <v>1175</v>
      </c>
      <c r="B8" s="14"/>
      <c r="C8" s="14"/>
      <c r="D8" s="15"/>
      <c r="E8" s="14"/>
      <c r="F8" s="15"/>
    </row>
    <row r="9" spans="1:6" ht="14.25">
      <c r="A9" s="151" t="s">
        <v>1188</v>
      </c>
      <c r="B9" s="14">
        <v>49980</v>
      </c>
      <c r="C9" s="14">
        <v>100293</v>
      </c>
      <c r="D9" s="15">
        <f t="shared" si="0"/>
        <v>200.66626650660262</v>
      </c>
      <c r="E9" s="14">
        <v>47606</v>
      </c>
      <c r="F9" s="15">
        <f t="shared" si="1"/>
        <v>210.67302440868798</v>
      </c>
    </row>
    <row r="10" spans="1:6" ht="14.25">
      <c r="A10" s="151" t="s">
        <v>1187</v>
      </c>
      <c r="B10" s="14">
        <v>10600</v>
      </c>
      <c r="C10" s="14">
        <v>10067</v>
      </c>
      <c r="D10" s="15">
        <f t="shared" si="0"/>
        <v>94.97169811320755</v>
      </c>
      <c r="E10" s="14">
        <v>10090</v>
      </c>
      <c r="F10" s="15">
        <f t="shared" si="1"/>
        <v>99.77205153617443</v>
      </c>
    </row>
    <row r="11" spans="1:6" ht="14.25">
      <c r="A11" s="151" t="s">
        <v>1186</v>
      </c>
      <c r="B11" s="14">
        <v>10</v>
      </c>
      <c r="C11" s="14">
        <v>12</v>
      </c>
      <c r="D11" s="15">
        <f t="shared" si="0"/>
        <v>120</v>
      </c>
      <c r="E11" s="14">
        <v>6</v>
      </c>
      <c r="F11" s="15">
        <f t="shared" si="1"/>
        <v>200</v>
      </c>
    </row>
    <row r="12" spans="1:6" ht="14.25">
      <c r="A12" s="151" t="s">
        <v>1185</v>
      </c>
      <c r="B12" s="14">
        <v>16750</v>
      </c>
      <c r="C12" s="14">
        <v>21266</v>
      </c>
      <c r="D12" s="15">
        <f t="shared" si="0"/>
        <v>126.96119402985076</v>
      </c>
      <c r="E12" s="14">
        <v>15654</v>
      </c>
      <c r="F12" s="15">
        <f t="shared" si="1"/>
        <v>135.85026191388783</v>
      </c>
    </row>
    <row r="13" spans="1:6" ht="14.25">
      <c r="A13" s="151" t="s">
        <v>1184</v>
      </c>
      <c r="B13" s="14">
        <v>8790</v>
      </c>
      <c r="C13" s="14">
        <v>11844</v>
      </c>
      <c r="D13" s="15">
        <f t="shared" si="0"/>
        <v>134.74402730375428</v>
      </c>
      <c r="E13" s="14">
        <v>8191</v>
      </c>
      <c r="F13" s="15">
        <f t="shared" si="1"/>
        <v>144.59772921499206</v>
      </c>
    </row>
    <row r="14" spans="1:6" ht="14.25">
      <c r="A14" s="151" t="s">
        <v>1183</v>
      </c>
      <c r="B14" s="14">
        <v>6120</v>
      </c>
      <c r="C14" s="14">
        <v>8337</v>
      </c>
      <c r="D14" s="15">
        <f t="shared" si="0"/>
        <v>136.22549019607843</v>
      </c>
      <c r="E14" s="14">
        <v>5514</v>
      </c>
      <c r="F14" s="15">
        <f t="shared" si="1"/>
        <v>151.1969532100109</v>
      </c>
    </row>
    <row r="15" spans="1:6" ht="14.25">
      <c r="A15" s="151" t="s">
        <v>1182</v>
      </c>
      <c r="B15" s="14">
        <v>11940</v>
      </c>
      <c r="C15" s="14">
        <v>14041</v>
      </c>
      <c r="D15" s="15">
        <f t="shared" si="0"/>
        <v>117.5963149078727</v>
      </c>
      <c r="E15" s="14">
        <v>10955</v>
      </c>
      <c r="F15" s="15">
        <f t="shared" si="1"/>
        <v>128.16978548607943</v>
      </c>
    </row>
    <row r="16" spans="1:6" ht="14.25">
      <c r="A16" s="151" t="s">
        <v>1181</v>
      </c>
      <c r="B16" s="14">
        <v>18700</v>
      </c>
      <c r="C16" s="14">
        <v>33142</v>
      </c>
      <c r="D16" s="15">
        <f t="shared" si="0"/>
        <v>177.22994652406416</v>
      </c>
      <c r="E16" s="14">
        <v>16692</v>
      </c>
      <c r="F16" s="15">
        <f t="shared" si="1"/>
        <v>198.55020369039062</v>
      </c>
    </row>
    <row r="17" spans="1:6" ht="14.25">
      <c r="A17" s="151" t="s">
        <v>1180</v>
      </c>
      <c r="B17" s="14">
        <v>4080</v>
      </c>
      <c r="C17" s="14">
        <v>3680</v>
      </c>
      <c r="D17" s="15">
        <f t="shared" si="0"/>
        <v>90.19607843137256</v>
      </c>
      <c r="E17" s="14">
        <v>3656</v>
      </c>
      <c r="F17" s="15">
        <f t="shared" si="1"/>
        <v>100.65645514223193</v>
      </c>
    </row>
    <row r="18" spans="1:6" ht="14.25">
      <c r="A18" s="151" t="s">
        <v>1179</v>
      </c>
      <c r="B18" s="14">
        <v>2340</v>
      </c>
      <c r="C18" s="14">
        <v>1922</v>
      </c>
      <c r="D18" s="15">
        <f t="shared" si="0"/>
        <v>82.13675213675214</v>
      </c>
      <c r="E18" s="14">
        <v>2021</v>
      </c>
      <c r="F18" s="15">
        <f t="shared" si="1"/>
        <v>95.10143493320139</v>
      </c>
    </row>
    <row r="19" spans="1:6" ht="14.25">
      <c r="A19" s="151" t="s">
        <v>1178</v>
      </c>
      <c r="B19" s="14">
        <v>12680</v>
      </c>
      <c r="C19" s="14">
        <v>15020</v>
      </c>
      <c r="D19" s="15">
        <f t="shared" si="0"/>
        <v>118.45425867507886</v>
      </c>
      <c r="E19" s="14">
        <v>11228</v>
      </c>
      <c r="F19" s="15">
        <f t="shared" si="1"/>
        <v>133.77271107944424</v>
      </c>
    </row>
    <row r="20" spans="1:6" ht="14.25">
      <c r="A20" s="151" t="s">
        <v>1176</v>
      </c>
      <c r="B20" s="14">
        <v>270</v>
      </c>
      <c r="C20" s="14">
        <v>360</v>
      </c>
      <c r="D20" s="15">
        <f t="shared" si="0"/>
        <v>133.33333333333331</v>
      </c>
      <c r="E20" s="14">
        <v>243</v>
      </c>
      <c r="F20" s="15">
        <f t="shared" si="1"/>
        <v>148.14814814814815</v>
      </c>
    </row>
    <row r="21" spans="1:6" ht="14.25">
      <c r="A21" s="13" t="s">
        <v>12</v>
      </c>
      <c r="B21" s="14"/>
      <c r="C21" s="14">
        <v>-22</v>
      </c>
      <c r="D21" s="15"/>
      <c r="E21" s="14">
        <v>-6</v>
      </c>
      <c r="F21" s="15">
        <f t="shared" si="1"/>
        <v>366.66666666666663</v>
      </c>
    </row>
    <row r="22" spans="1:255" ht="14.25">
      <c r="A22" s="9" t="s">
        <v>6</v>
      </c>
      <c r="B22" s="10">
        <f>SUM(B23:B28)</f>
        <v>57845</v>
      </c>
      <c r="C22" s="10">
        <f>SUM(C23:C28)</f>
        <v>47629</v>
      </c>
      <c r="D22" s="11">
        <f t="shared" si="0"/>
        <v>82.3390094217305</v>
      </c>
      <c r="E22" s="10">
        <v>57112</v>
      </c>
      <c r="F22" s="11">
        <f t="shared" si="1"/>
        <v>83.39578372321054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row>
    <row r="23" spans="1:6" ht="14.25">
      <c r="A23" s="13" t="s">
        <v>7</v>
      </c>
      <c r="B23" s="14">
        <v>29300</v>
      </c>
      <c r="C23" s="14">
        <v>29517</v>
      </c>
      <c r="D23" s="15">
        <f t="shared" si="0"/>
        <v>100.74061433447099</v>
      </c>
      <c r="E23" s="14">
        <v>28870</v>
      </c>
      <c r="F23" s="15">
        <f t="shared" si="1"/>
        <v>102.24108070661586</v>
      </c>
    </row>
    <row r="24" spans="1:6" ht="14.25">
      <c r="A24" s="13" t="s">
        <v>8</v>
      </c>
      <c r="B24" s="14">
        <v>8230</v>
      </c>
      <c r="C24" s="14">
        <v>7941</v>
      </c>
      <c r="D24" s="15">
        <f t="shared" si="0"/>
        <v>96.48845686512757</v>
      </c>
      <c r="E24" s="14">
        <v>8084</v>
      </c>
      <c r="F24" s="15">
        <f t="shared" si="1"/>
        <v>98.23107372587828</v>
      </c>
    </row>
    <row r="25" spans="1:6" ht="14.25">
      <c r="A25" s="13" t="s">
        <v>9</v>
      </c>
      <c r="B25" s="14">
        <v>5600</v>
      </c>
      <c r="C25" s="14">
        <v>6451</v>
      </c>
      <c r="D25" s="15">
        <f t="shared" si="0"/>
        <v>115.19642857142858</v>
      </c>
      <c r="E25" s="14">
        <v>5549</v>
      </c>
      <c r="F25" s="15">
        <f t="shared" si="1"/>
        <v>116.25518111371417</v>
      </c>
    </row>
    <row r="26" spans="1:6" ht="14.25">
      <c r="A26" s="13" t="s">
        <v>10</v>
      </c>
      <c r="B26" s="14">
        <v>14045</v>
      </c>
      <c r="C26" s="14">
        <v>3077</v>
      </c>
      <c r="D26" s="15">
        <f t="shared" si="0"/>
        <v>21.908152367390528</v>
      </c>
      <c r="E26" s="14">
        <v>13981</v>
      </c>
      <c r="F26" s="15">
        <f t="shared" si="1"/>
        <v>22.00844002574923</v>
      </c>
    </row>
    <row r="27" spans="1:6" ht="14.25">
      <c r="A27" s="151" t="s">
        <v>1191</v>
      </c>
      <c r="B27" s="14">
        <v>110</v>
      </c>
      <c r="C27" s="14">
        <v>84</v>
      </c>
      <c r="D27" s="15">
        <f t="shared" si="0"/>
        <v>76.36363636363637</v>
      </c>
      <c r="E27" s="14">
        <v>99</v>
      </c>
      <c r="F27" s="15">
        <f t="shared" si="1"/>
        <v>84.84848484848484</v>
      </c>
    </row>
    <row r="28" spans="1:6" ht="14.25">
      <c r="A28" s="13" t="s">
        <v>11</v>
      </c>
      <c r="B28" s="14">
        <v>560</v>
      </c>
      <c r="C28" s="14">
        <v>559</v>
      </c>
      <c r="D28" s="15">
        <f t="shared" si="0"/>
        <v>99.82142857142857</v>
      </c>
      <c r="E28" s="14">
        <v>529</v>
      </c>
      <c r="F28" s="15">
        <f t="shared" si="1"/>
        <v>105.6710775047259</v>
      </c>
    </row>
    <row r="29" spans="1:255" ht="14.25">
      <c r="A29" s="6" t="s">
        <v>13</v>
      </c>
      <c r="B29" s="10">
        <f>B5+B22</f>
        <v>367005</v>
      </c>
      <c r="C29" s="10">
        <f>C5+C22</f>
        <v>408641</v>
      </c>
      <c r="D29" s="11">
        <f t="shared" si="0"/>
        <v>111.34480456669526</v>
      </c>
      <c r="E29" s="10">
        <v>346232</v>
      </c>
      <c r="F29" s="11">
        <f t="shared" si="1"/>
        <v>118.02519697774902</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spans="1:255" ht="14.25">
      <c r="A30" s="9" t="s">
        <v>14</v>
      </c>
      <c r="B30" s="10"/>
      <c r="C30" s="10">
        <v>54016</v>
      </c>
      <c r="D30" s="16"/>
      <c r="E30" s="10">
        <v>78338</v>
      </c>
      <c r="F30" s="16">
        <f t="shared" si="1"/>
        <v>68.95248793688886</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row>
    <row r="31" spans="1:255" ht="14.25">
      <c r="A31" s="9" t="s">
        <v>15</v>
      </c>
      <c r="B31" s="10"/>
      <c r="C31" s="10">
        <f>SUM(C32+C36+C37+C38+C39+C40)</f>
        <v>259892</v>
      </c>
      <c r="D31" s="16"/>
      <c r="E31" s="10">
        <v>329126</v>
      </c>
      <c r="F31" s="16">
        <f t="shared" si="1"/>
        <v>78.96428723346074</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row>
    <row r="32" spans="1:6" ht="14.25">
      <c r="A32" s="13" t="s">
        <v>16</v>
      </c>
      <c r="B32" s="14"/>
      <c r="C32" s="14">
        <v>143743</v>
      </c>
      <c r="D32" s="17"/>
      <c r="E32" s="14">
        <v>176822</v>
      </c>
      <c r="F32" s="17">
        <f t="shared" si="1"/>
        <v>81.29248622908915</v>
      </c>
    </row>
    <row r="33" spans="1:6" ht="14.25">
      <c r="A33" s="13" t="s">
        <v>17</v>
      </c>
      <c r="B33" s="14"/>
      <c r="C33" s="14">
        <v>30869</v>
      </c>
      <c r="D33" s="17"/>
      <c r="E33" s="14">
        <v>30869</v>
      </c>
      <c r="F33" s="17">
        <f t="shared" si="1"/>
        <v>100</v>
      </c>
    </row>
    <row r="34" spans="1:6" ht="14.25">
      <c r="A34" s="13" t="s">
        <v>18</v>
      </c>
      <c r="B34" s="14"/>
      <c r="C34" s="14">
        <v>94943</v>
      </c>
      <c r="D34" s="17"/>
      <c r="E34" s="14">
        <v>123892</v>
      </c>
      <c r="F34" s="17">
        <f t="shared" si="1"/>
        <v>76.63368094792239</v>
      </c>
    </row>
    <row r="35" spans="1:6" ht="14.25">
      <c r="A35" s="13" t="s">
        <v>19</v>
      </c>
      <c r="B35" s="14"/>
      <c r="C35" s="14">
        <v>17931</v>
      </c>
      <c r="D35" s="17"/>
      <c r="E35" s="14">
        <v>22061</v>
      </c>
      <c r="F35" s="17">
        <f t="shared" si="1"/>
        <v>81.27918045419518</v>
      </c>
    </row>
    <row r="36" spans="1:6" ht="14.25">
      <c r="A36" s="13" t="s">
        <v>20</v>
      </c>
      <c r="B36" s="14"/>
      <c r="C36" s="14">
        <v>46149</v>
      </c>
      <c r="D36" s="17"/>
      <c r="E36" s="14">
        <v>36639</v>
      </c>
      <c r="F36" s="17">
        <f t="shared" si="1"/>
        <v>125.95594857938262</v>
      </c>
    </row>
    <row r="37" spans="1:6" ht="14.25">
      <c r="A37" s="18" t="s">
        <v>21</v>
      </c>
      <c r="B37" s="19"/>
      <c r="C37" s="19"/>
      <c r="D37" s="20"/>
      <c r="E37" s="19">
        <v>0</v>
      </c>
      <c r="F37" s="20"/>
    </row>
    <row r="38" spans="1:255" ht="14.25">
      <c r="A38" s="18" t="s">
        <v>22</v>
      </c>
      <c r="B38" s="19"/>
      <c r="C38" s="19"/>
      <c r="D38" s="20"/>
      <c r="E38" s="19">
        <v>0</v>
      </c>
      <c r="F38" s="20"/>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255" ht="14.25">
      <c r="A39" s="13" t="s">
        <v>23</v>
      </c>
      <c r="B39" s="14"/>
      <c r="C39" s="14">
        <v>30000</v>
      </c>
      <c r="D39" s="17"/>
      <c r="E39" s="14">
        <v>67843</v>
      </c>
      <c r="F39" s="17">
        <f t="shared" si="1"/>
        <v>44.21974264109783</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6" ht="14.25">
      <c r="A40" s="13" t="s">
        <v>1367</v>
      </c>
      <c r="B40" s="14"/>
      <c r="C40" s="14">
        <v>40000</v>
      </c>
      <c r="D40" s="17"/>
      <c r="E40" s="14">
        <v>47822</v>
      </c>
      <c r="F40" s="17">
        <f t="shared" si="1"/>
        <v>83.64351135460667</v>
      </c>
    </row>
    <row r="41" spans="1:6" ht="14.25">
      <c r="A41" s="6" t="s">
        <v>24</v>
      </c>
      <c r="B41" s="10">
        <f>B29</f>
        <v>367005</v>
      </c>
      <c r="C41" s="10">
        <f>C29+C30+C31</f>
        <v>722549</v>
      </c>
      <c r="D41" s="16"/>
      <c r="E41" s="10">
        <f>E29+E30+E31</f>
        <v>753696</v>
      </c>
      <c r="F41" s="16">
        <f t="shared" si="1"/>
        <v>95.86743196195813</v>
      </c>
    </row>
    <row r="42" spans="1:255" ht="14.25">
      <c r="A42" s="6" t="s">
        <v>24</v>
      </c>
      <c r="B42" s="10">
        <f>B29</f>
        <v>367005</v>
      </c>
      <c r="C42" s="10">
        <f>C29+C30+C31</f>
        <v>722549</v>
      </c>
      <c r="D42" s="16"/>
      <c r="E42" s="10">
        <f>E29+E30+E31</f>
        <v>753696</v>
      </c>
      <c r="F42" s="16">
        <f>C42/E42*100</f>
        <v>95.86743196195813</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row>
  </sheetData>
  <sheetProtection/>
  <mergeCells count="1">
    <mergeCell ref="A2:F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1"/>
  <sheetViews>
    <sheetView zoomScalePageLayoutView="0" workbookViewId="0" topLeftCell="A1">
      <selection activeCell="A41" sqref="A41:IV42"/>
    </sheetView>
  </sheetViews>
  <sheetFormatPr defaultColWidth="9.140625" defaultRowHeight="12.75"/>
  <cols>
    <col min="1" max="1" width="34.421875" style="22" customWidth="1"/>
    <col min="2" max="2" width="9.7109375" style="22" bestFit="1" customWidth="1"/>
    <col min="3" max="4" width="9.7109375" style="23" bestFit="1" customWidth="1"/>
    <col min="5" max="5" width="9.7109375" style="23" hidden="1" customWidth="1"/>
    <col min="6" max="6" width="13.57421875" style="23" bestFit="1" customWidth="1"/>
    <col min="7" max="16384" width="9.140625" style="23" customWidth="1"/>
  </cols>
  <sheetData>
    <row r="1" spans="1:5" s="22" customFormat="1" ht="14.25">
      <c r="A1" s="196" t="s">
        <v>1579</v>
      </c>
      <c r="C1" s="23"/>
      <c r="D1" s="23"/>
      <c r="E1" s="23"/>
    </row>
    <row r="2" spans="1:6" s="22" customFormat="1" ht="20.25">
      <c r="A2" s="320" t="s">
        <v>1633</v>
      </c>
      <c r="B2" s="321"/>
      <c r="C2" s="321"/>
      <c r="D2" s="321"/>
      <c r="E2" s="321"/>
      <c r="F2" s="321"/>
    </row>
    <row r="3" spans="1:6" ht="22.5">
      <c r="A3" s="24"/>
      <c r="F3" s="25" t="s">
        <v>25</v>
      </c>
    </row>
    <row r="4" spans="1:6" ht="40.5">
      <c r="A4" s="26" t="s">
        <v>1</v>
      </c>
      <c r="B4" s="27" t="s">
        <v>26</v>
      </c>
      <c r="C4" s="28" t="s">
        <v>2</v>
      </c>
      <c r="D4" s="27" t="s">
        <v>27</v>
      </c>
      <c r="E4" s="27" t="s">
        <v>1193</v>
      </c>
      <c r="F4" s="27" t="s">
        <v>28</v>
      </c>
    </row>
    <row r="5" spans="1:7" ht="14.25">
      <c r="A5" s="29" t="s">
        <v>29</v>
      </c>
      <c r="B5" s="14">
        <v>43148</v>
      </c>
      <c r="C5" s="14">
        <v>47701</v>
      </c>
      <c r="D5" s="15">
        <f>C5/B5*100</f>
        <v>110.55205339760823</v>
      </c>
      <c r="E5" s="14">
        <v>41906</v>
      </c>
      <c r="F5" s="15">
        <f>C5/E5*100</f>
        <v>113.82856870137927</v>
      </c>
      <c r="G5" s="147"/>
    </row>
    <row r="6" spans="1:7" ht="14.25">
      <c r="A6" s="29" t="s">
        <v>30</v>
      </c>
      <c r="B6" s="14"/>
      <c r="C6" s="14"/>
      <c r="D6" s="15"/>
      <c r="E6" s="14">
        <v>0</v>
      </c>
      <c r="F6" s="15"/>
      <c r="G6" s="147"/>
    </row>
    <row r="7" spans="1:7" ht="14.25">
      <c r="A7" s="29" t="s">
        <v>31</v>
      </c>
      <c r="B7" s="14">
        <v>339</v>
      </c>
      <c r="C7" s="14">
        <v>323</v>
      </c>
      <c r="D7" s="15">
        <f aca="true" t="shared" si="0" ref="D7:D28">C7/B7*100</f>
        <v>95.28023598820059</v>
      </c>
      <c r="E7" s="14">
        <v>355</v>
      </c>
      <c r="F7" s="15">
        <f aca="true" t="shared" si="1" ref="F7:F40">C7/E7*100</f>
        <v>90.98591549295774</v>
      </c>
      <c r="G7" s="147"/>
    </row>
    <row r="8" spans="1:7" ht="14.25">
      <c r="A8" s="29" t="s">
        <v>32</v>
      </c>
      <c r="B8" s="14">
        <v>30020</v>
      </c>
      <c r="C8" s="14">
        <v>31234</v>
      </c>
      <c r="D8" s="15">
        <f t="shared" si="0"/>
        <v>104.04397068620919</v>
      </c>
      <c r="E8" s="14">
        <v>34338</v>
      </c>
      <c r="F8" s="15">
        <f t="shared" si="1"/>
        <v>90.96045197740112</v>
      </c>
      <c r="G8" s="147"/>
    </row>
    <row r="9" spans="1:7" ht="14.25">
      <c r="A9" s="29" t="s">
        <v>33</v>
      </c>
      <c r="B9" s="14">
        <v>138206</v>
      </c>
      <c r="C9" s="14">
        <v>136182</v>
      </c>
      <c r="D9" s="15">
        <f t="shared" si="0"/>
        <v>98.53551944199239</v>
      </c>
      <c r="E9" s="14">
        <v>136117</v>
      </c>
      <c r="F9" s="15">
        <f t="shared" si="1"/>
        <v>100.0477530359911</v>
      </c>
      <c r="G9" s="147"/>
    </row>
    <row r="10" spans="1:7" ht="14.25">
      <c r="A10" s="29" t="s">
        <v>34</v>
      </c>
      <c r="B10" s="14">
        <v>10441</v>
      </c>
      <c r="C10" s="14">
        <v>11827</v>
      </c>
      <c r="D10" s="15">
        <f t="shared" si="0"/>
        <v>113.27459055646013</v>
      </c>
      <c r="E10" s="14">
        <v>10960</v>
      </c>
      <c r="F10" s="15">
        <f t="shared" si="1"/>
        <v>107.91058394160584</v>
      </c>
      <c r="G10" s="147"/>
    </row>
    <row r="11" spans="1:7" ht="14.25">
      <c r="A11" s="29" t="s">
        <v>1369</v>
      </c>
      <c r="B11" s="14">
        <v>12052</v>
      </c>
      <c r="C11" s="14">
        <v>11237</v>
      </c>
      <c r="D11" s="15">
        <f t="shared" si="0"/>
        <v>93.23763690673748</v>
      </c>
      <c r="E11" s="14">
        <v>7560</v>
      </c>
      <c r="F11" s="15">
        <f t="shared" si="1"/>
        <v>148.63756613756613</v>
      </c>
      <c r="G11" s="147"/>
    </row>
    <row r="12" spans="1:7" ht="14.25">
      <c r="A12" s="29" t="s">
        <v>35</v>
      </c>
      <c r="B12" s="14">
        <v>78439</v>
      </c>
      <c r="C12" s="14">
        <v>84673</v>
      </c>
      <c r="D12" s="15">
        <f t="shared" si="0"/>
        <v>107.94757709812721</v>
      </c>
      <c r="E12" s="14">
        <v>82679</v>
      </c>
      <c r="F12" s="15">
        <f t="shared" si="1"/>
        <v>102.41173695859891</v>
      </c>
      <c r="G12" s="147"/>
    </row>
    <row r="13" spans="1:7" ht="14.25">
      <c r="A13" s="29" t="s">
        <v>1370</v>
      </c>
      <c r="B13" s="14">
        <v>50862</v>
      </c>
      <c r="C13" s="14">
        <v>59374</v>
      </c>
      <c r="D13" s="15">
        <f t="shared" si="0"/>
        <v>116.73548031929535</v>
      </c>
      <c r="E13" s="14">
        <v>57591</v>
      </c>
      <c r="F13" s="15">
        <f t="shared" si="1"/>
        <v>103.09596985640117</v>
      </c>
      <c r="G13" s="147"/>
    </row>
    <row r="14" spans="1:7" ht="14.25">
      <c r="A14" s="29" t="s">
        <v>36</v>
      </c>
      <c r="B14" s="14">
        <v>18755</v>
      </c>
      <c r="C14" s="14">
        <v>25492</v>
      </c>
      <c r="D14" s="15">
        <f t="shared" si="0"/>
        <v>135.92108770994403</v>
      </c>
      <c r="E14" s="14">
        <v>25980</v>
      </c>
      <c r="F14" s="15">
        <f t="shared" si="1"/>
        <v>98.12163202463434</v>
      </c>
      <c r="G14" s="147"/>
    </row>
    <row r="15" spans="1:7" ht="14.25">
      <c r="A15" s="29" t="s">
        <v>37</v>
      </c>
      <c r="B15" s="14">
        <v>12972</v>
      </c>
      <c r="C15" s="14">
        <v>35187</v>
      </c>
      <c r="D15" s="15">
        <f t="shared" si="0"/>
        <v>271.25346901017576</v>
      </c>
      <c r="E15" s="14">
        <v>12898</v>
      </c>
      <c r="F15" s="15">
        <f t="shared" si="1"/>
        <v>272.8097379438673</v>
      </c>
      <c r="G15" s="147"/>
    </row>
    <row r="16" spans="1:7" ht="14.25">
      <c r="A16" s="29" t="s">
        <v>38</v>
      </c>
      <c r="B16" s="14">
        <v>24712</v>
      </c>
      <c r="C16" s="14">
        <v>41239</v>
      </c>
      <c r="D16" s="15">
        <f t="shared" si="0"/>
        <v>166.87843962447394</v>
      </c>
      <c r="E16" s="14">
        <v>60544</v>
      </c>
      <c r="F16" s="15">
        <f t="shared" si="1"/>
        <v>68.1140988372093</v>
      </c>
      <c r="G16" s="147"/>
    </row>
    <row r="17" spans="1:7" ht="14.25">
      <c r="A17" s="29" t="s">
        <v>39</v>
      </c>
      <c r="B17" s="14">
        <v>14908</v>
      </c>
      <c r="C17" s="14">
        <v>18556</v>
      </c>
      <c r="D17" s="15">
        <f t="shared" si="0"/>
        <v>124.47008317681782</v>
      </c>
      <c r="E17" s="14">
        <v>12326</v>
      </c>
      <c r="F17" s="15">
        <f t="shared" si="1"/>
        <v>150.5435664449132</v>
      </c>
      <c r="G17" s="147"/>
    </row>
    <row r="18" spans="1:7" ht="14.25">
      <c r="A18" s="158" t="s">
        <v>1196</v>
      </c>
      <c r="B18" s="14">
        <v>45256</v>
      </c>
      <c r="C18" s="14">
        <v>33536</v>
      </c>
      <c r="D18" s="15">
        <f t="shared" si="0"/>
        <v>74.10288138589358</v>
      </c>
      <c r="E18" s="14">
        <v>21377</v>
      </c>
      <c r="F18" s="15">
        <f t="shared" si="1"/>
        <v>156.8788885250503</v>
      </c>
      <c r="G18" s="147"/>
    </row>
    <row r="19" spans="1:7" ht="14.25">
      <c r="A19" s="29" t="s">
        <v>40</v>
      </c>
      <c r="B19" s="14">
        <v>1713</v>
      </c>
      <c r="C19" s="14">
        <v>3482</v>
      </c>
      <c r="D19" s="15">
        <f t="shared" si="0"/>
        <v>203.26911850554583</v>
      </c>
      <c r="E19" s="14">
        <v>3903</v>
      </c>
      <c r="F19" s="15">
        <f t="shared" si="1"/>
        <v>89.2134255700743</v>
      </c>
      <c r="G19" s="147"/>
    </row>
    <row r="20" spans="1:7" ht="14.25">
      <c r="A20" s="29" t="s">
        <v>41</v>
      </c>
      <c r="B20" s="14">
        <v>0</v>
      </c>
      <c r="C20" s="14">
        <v>296</v>
      </c>
      <c r="D20" s="15"/>
      <c r="E20" s="14">
        <v>2130</v>
      </c>
      <c r="F20" s="15">
        <f t="shared" si="1"/>
        <v>13.896713615023474</v>
      </c>
      <c r="G20" s="147"/>
    </row>
    <row r="21" spans="1:7" ht="14.25">
      <c r="A21" s="29" t="s">
        <v>42</v>
      </c>
      <c r="B21" s="14">
        <v>0</v>
      </c>
      <c r="C21" s="14"/>
      <c r="D21" s="15"/>
      <c r="E21" s="14">
        <v>0</v>
      </c>
      <c r="F21" s="15"/>
      <c r="G21" s="147"/>
    </row>
    <row r="22" spans="1:7" ht="14.25">
      <c r="A22" s="29" t="s">
        <v>1371</v>
      </c>
      <c r="B22" s="14">
        <v>5478</v>
      </c>
      <c r="C22" s="14">
        <v>3930</v>
      </c>
      <c r="D22" s="15">
        <f t="shared" si="0"/>
        <v>71.74151150054765</v>
      </c>
      <c r="E22" s="14">
        <v>4592</v>
      </c>
      <c r="F22" s="15">
        <f t="shared" si="1"/>
        <v>85.58362369337979</v>
      </c>
      <c r="G22" s="147"/>
    </row>
    <row r="23" spans="1:7" ht="14.25">
      <c r="A23" s="29" t="s">
        <v>43</v>
      </c>
      <c r="B23" s="14">
        <v>0</v>
      </c>
      <c r="C23" s="14">
        <v>4238</v>
      </c>
      <c r="D23" s="15"/>
      <c r="E23" s="14">
        <v>4497</v>
      </c>
      <c r="F23" s="15">
        <f t="shared" si="1"/>
        <v>94.24060484767622</v>
      </c>
      <c r="G23" s="147"/>
    </row>
    <row r="24" spans="1:7" ht="14.25">
      <c r="A24" s="29" t="s">
        <v>44</v>
      </c>
      <c r="B24" s="14">
        <v>1431</v>
      </c>
      <c r="C24" s="14">
        <v>1449</v>
      </c>
      <c r="D24" s="15">
        <f t="shared" si="0"/>
        <v>101.25786163522012</v>
      </c>
      <c r="E24" s="14">
        <v>1268</v>
      </c>
      <c r="F24" s="15">
        <f t="shared" si="1"/>
        <v>114.27444794952682</v>
      </c>
      <c r="G24" s="147"/>
    </row>
    <row r="25" spans="1:7" ht="14.25">
      <c r="A25" s="29" t="s">
        <v>1368</v>
      </c>
      <c r="B25" s="14">
        <v>3808</v>
      </c>
      <c r="C25" s="14">
        <v>3437</v>
      </c>
      <c r="D25" s="15">
        <f t="shared" si="0"/>
        <v>90.25735294117648</v>
      </c>
      <c r="E25" s="14">
        <v>4936</v>
      </c>
      <c r="F25" s="15">
        <f t="shared" si="1"/>
        <v>69.63128038897894</v>
      </c>
      <c r="G25" s="147"/>
    </row>
    <row r="26" spans="1:7" ht="14.25">
      <c r="A26" s="29" t="s">
        <v>45</v>
      </c>
      <c r="B26" s="14">
        <v>12525</v>
      </c>
      <c r="C26" s="14">
        <v>551</v>
      </c>
      <c r="D26" s="15">
        <f t="shared" si="0"/>
        <v>4.399201596806387</v>
      </c>
      <c r="E26" s="14">
        <v>208</v>
      </c>
      <c r="F26" s="15">
        <f t="shared" si="1"/>
        <v>264.9038461538462</v>
      </c>
      <c r="G26" s="147"/>
    </row>
    <row r="27" spans="1:7" ht="14.25">
      <c r="A27" s="29" t="s">
        <v>46</v>
      </c>
      <c r="B27" s="14">
        <v>28644</v>
      </c>
      <c r="C27" s="14">
        <v>28452</v>
      </c>
      <c r="D27" s="15">
        <f t="shared" si="0"/>
        <v>99.329702555509</v>
      </c>
      <c r="E27" s="14">
        <v>29264</v>
      </c>
      <c r="F27" s="15">
        <f t="shared" si="1"/>
        <v>97.2252597047567</v>
      </c>
      <c r="G27" s="147"/>
    </row>
    <row r="28" spans="1:7" ht="14.25">
      <c r="A28" s="29" t="s">
        <v>47</v>
      </c>
      <c r="B28" s="14">
        <v>137</v>
      </c>
      <c r="C28" s="14">
        <v>60</v>
      </c>
      <c r="D28" s="15">
        <f t="shared" si="0"/>
        <v>43.79562043795621</v>
      </c>
      <c r="E28" s="14">
        <v>91</v>
      </c>
      <c r="F28" s="15">
        <f t="shared" si="1"/>
        <v>65.93406593406593</v>
      </c>
      <c r="G28" s="147"/>
    </row>
    <row r="29" spans="1:256" ht="14.25">
      <c r="A29" s="30" t="s">
        <v>48</v>
      </c>
      <c r="B29" s="10">
        <f>SUM(B5:B28)</f>
        <v>533846</v>
      </c>
      <c r="C29" s="10">
        <f>SUM(C5:C28)</f>
        <v>582456</v>
      </c>
      <c r="D29" s="11">
        <f>C29/B29*100</f>
        <v>109.10562222064041</v>
      </c>
      <c r="E29" s="10">
        <f>SUM(E5:E28)</f>
        <v>555520</v>
      </c>
      <c r="F29" s="11">
        <f t="shared" si="1"/>
        <v>104.84879032258065</v>
      </c>
      <c r="G29" s="147"/>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4.25">
      <c r="A30" s="32" t="s">
        <v>49</v>
      </c>
      <c r="B30" s="10"/>
      <c r="C30" s="10">
        <v>41255</v>
      </c>
      <c r="D30" s="11"/>
      <c r="E30" s="10">
        <v>107936</v>
      </c>
      <c r="F30" s="11">
        <f t="shared" si="1"/>
        <v>38.221723984583456</v>
      </c>
      <c r="G30" s="147"/>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4.25">
      <c r="A31" s="32" t="s">
        <v>50</v>
      </c>
      <c r="B31" s="10"/>
      <c r="C31" s="10">
        <f>SUM(C32:C39)</f>
        <v>98838</v>
      </c>
      <c r="D31" s="10"/>
      <c r="E31" s="10">
        <f>SUM(E32:E39)</f>
        <v>82140</v>
      </c>
      <c r="F31" s="11">
        <f t="shared" si="1"/>
        <v>120.32870708546383</v>
      </c>
      <c r="G31" s="147"/>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s="188" customFormat="1" ht="14.25">
      <c r="A32" s="33" t="s">
        <v>51</v>
      </c>
      <c r="B32" s="14"/>
      <c r="C32" s="14">
        <v>5327</v>
      </c>
      <c r="D32" s="15"/>
      <c r="E32" s="14">
        <v>7327</v>
      </c>
      <c r="F32" s="15">
        <f t="shared" si="1"/>
        <v>72.70369864883308</v>
      </c>
      <c r="G32" s="186"/>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87"/>
      <c r="ER32" s="187"/>
      <c r="ES32" s="187"/>
      <c r="ET32" s="187"/>
      <c r="EU32" s="187"/>
      <c r="EV32" s="187"/>
      <c r="EW32" s="187"/>
      <c r="EX32" s="187"/>
      <c r="EY32" s="187"/>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7"/>
      <c r="GT32" s="187"/>
      <c r="GU32" s="187"/>
      <c r="GV32" s="187"/>
      <c r="GW32" s="187"/>
      <c r="GX32" s="187"/>
      <c r="GY32" s="187"/>
      <c r="GZ32" s="187"/>
      <c r="HA32" s="187"/>
      <c r="HB32" s="187"/>
      <c r="HC32" s="187"/>
      <c r="HD32" s="187"/>
      <c r="HE32" s="187"/>
      <c r="HF32" s="187"/>
      <c r="HG32" s="187"/>
      <c r="HH32" s="187"/>
      <c r="HI32" s="187"/>
      <c r="HJ32" s="187"/>
      <c r="HK32" s="187"/>
      <c r="HL32" s="187"/>
      <c r="HM32" s="187"/>
      <c r="HN32" s="187"/>
      <c r="HO32" s="187"/>
      <c r="HP32" s="187"/>
      <c r="HQ32" s="187"/>
      <c r="HR32" s="187"/>
      <c r="HS32" s="187"/>
      <c r="HT32" s="187"/>
      <c r="HU32" s="187"/>
      <c r="HV32" s="187"/>
      <c r="HW32" s="187"/>
      <c r="HX32" s="187"/>
      <c r="HY32" s="187"/>
      <c r="HZ32" s="187"/>
      <c r="IA32" s="187"/>
      <c r="IB32" s="187"/>
      <c r="IC32" s="187"/>
      <c r="ID32" s="187"/>
      <c r="IE32" s="187"/>
      <c r="IF32" s="187"/>
      <c r="IG32" s="187"/>
      <c r="IH32" s="187"/>
      <c r="II32" s="187"/>
      <c r="IJ32" s="187"/>
      <c r="IK32" s="187"/>
      <c r="IL32" s="187"/>
      <c r="IM32" s="187"/>
      <c r="IN32" s="187"/>
      <c r="IO32" s="187"/>
      <c r="IP32" s="187"/>
      <c r="IQ32" s="187"/>
      <c r="IR32" s="187"/>
      <c r="IS32" s="187"/>
      <c r="IT32" s="187"/>
      <c r="IU32" s="187"/>
      <c r="IV32" s="187"/>
    </row>
    <row r="33" spans="1:7" ht="14.25">
      <c r="A33" s="33" t="s">
        <v>52</v>
      </c>
      <c r="B33" s="14"/>
      <c r="C33" s="14">
        <v>1805</v>
      </c>
      <c r="D33" s="15"/>
      <c r="E33" s="14">
        <v>172</v>
      </c>
      <c r="F33" s="15">
        <f t="shared" si="1"/>
        <v>1049.4186046511627</v>
      </c>
      <c r="G33" s="147"/>
    </row>
    <row r="34" spans="1:7" s="188" customFormat="1" ht="14.25">
      <c r="A34" s="33" t="s">
        <v>53</v>
      </c>
      <c r="B34" s="14"/>
      <c r="C34" s="14"/>
      <c r="D34" s="15"/>
      <c r="E34" s="14"/>
      <c r="F34" s="15"/>
      <c r="G34" s="186"/>
    </row>
    <row r="35" spans="1:7" ht="14.25">
      <c r="A35" s="33" t="s">
        <v>54</v>
      </c>
      <c r="B35" s="14"/>
      <c r="C35" s="14"/>
      <c r="D35" s="15"/>
      <c r="E35" s="14"/>
      <c r="F35" s="15"/>
      <c r="G35" s="147"/>
    </row>
    <row r="36" spans="1:7" ht="14.25">
      <c r="A36" s="33" t="s">
        <v>1372</v>
      </c>
      <c r="B36" s="14"/>
      <c r="C36" s="14">
        <v>41636</v>
      </c>
      <c r="D36" s="15"/>
      <c r="E36" s="14">
        <v>50578</v>
      </c>
      <c r="F36" s="15">
        <f t="shared" si="1"/>
        <v>82.32037644825813</v>
      </c>
      <c r="G36" s="147"/>
    </row>
    <row r="37" spans="1:7" ht="14.25">
      <c r="A37" s="29" t="s">
        <v>55</v>
      </c>
      <c r="B37" s="14"/>
      <c r="C37" s="14"/>
      <c r="D37" s="15"/>
      <c r="E37" s="14"/>
      <c r="F37" s="15"/>
      <c r="G37" s="147"/>
    </row>
    <row r="38" spans="1:7" ht="14.25">
      <c r="A38" s="29" t="s">
        <v>56</v>
      </c>
      <c r="B38" s="14"/>
      <c r="C38" s="14"/>
      <c r="D38" s="15"/>
      <c r="E38" s="14"/>
      <c r="F38" s="15"/>
      <c r="G38" s="147"/>
    </row>
    <row r="39" spans="1:7" ht="14.25">
      <c r="A39" s="29" t="s">
        <v>57</v>
      </c>
      <c r="B39" s="14"/>
      <c r="C39" s="14">
        <v>50070</v>
      </c>
      <c r="D39" s="15"/>
      <c r="E39" s="14">
        <v>24063</v>
      </c>
      <c r="F39" s="15">
        <f t="shared" si="1"/>
        <v>208.07879316793415</v>
      </c>
      <c r="G39" s="147"/>
    </row>
    <row r="40" spans="1:7" ht="14.25">
      <c r="A40" s="30" t="s">
        <v>58</v>
      </c>
      <c r="B40" s="10">
        <f>B29</f>
        <v>533846</v>
      </c>
      <c r="C40" s="10">
        <f>C29+C30+C31</f>
        <v>722549</v>
      </c>
      <c r="D40" s="11"/>
      <c r="E40" s="10">
        <f>E29+E30+E31</f>
        <v>745596</v>
      </c>
      <c r="F40" s="11">
        <f t="shared" si="1"/>
        <v>96.90891582036384</v>
      </c>
      <c r="G40" s="147"/>
    </row>
    <row r="41" ht="14.25">
      <c r="G41" s="147"/>
    </row>
  </sheetData>
  <sheetProtection/>
  <mergeCells count="1">
    <mergeCell ref="A2:F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353"/>
  <sheetViews>
    <sheetView zoomScalePageLayoutView="0" workbookViewId="0" topLeftCell="A1">
      <selection activeCell="A6" sqref="A6"/>
    </sheetView>
  </sheetViews>
  <sheetFormatPr defaultColWidth="13.8515625" defaultRowHeight="12.75"/>
  <cols>
    <col min="1" max="1" width="42.28125" style="226" bestFit="1" customWidth="1"/>
    <col min="2" max="2" width="12.7109375" style="226" customWidth="1"/>
    <col min="3" max="3" width="21.57421875" style="226" customWidth="1"/>
    <col min="4" max="16384" width="13.8515625" style="221" customWidth="1"/>
  </cols>
  <sheetData>
    <row r="1" spans="1:3" s="215" customFormat="1" ht="14.25">
      <c r="A1" s="214" t="s">
        <v>1724</v>
      </c>
      <c r="B1" s="214"/>
      <c r="C1" s="214"/>
    </row>
    <row r="2" spans="1:3" s="215" customFormat="1" ht="20.25">
      <c r="A2" s="322" t="s">
        <v>1725</v>
      </c>
      <c r="B2" s="322"/>
      <c r="C2" s="322"/>
    </row>
    <row r="3" spans="1:3" s="215" customFormat="1" ht="22.5">
      <c r="A3" s="150"/>
      <c r="B3" s="214"/>
      <c r="C3" s="216" t="s">
        <v>25</v>
      </c>
    </row>
    <row r="4" spans="1:3" s="218" customFormat="1" ht="33" customHeight="1">
      <c r="A4" s="217" t="s">
        <v>1726</v>
      </c>
      <c r="B4" s="217" t="s">
        <v>63</v>
      </c>
      <c r="C4" s="217" t="s">
        <v>1727</v>
      </c>
    </row>
    <row r="5" spans="1:3" s="218" customFormat="1" ht="18" customHeight="1">
      <c r="A5" s="217" t="s">
        <v>1167</v>
      </c>
      <c r="B5" s="217">
        <v>582456</v>
      </c>
      <c r="C5" s="219">
        <v>104.84879032258065</v>
      </c>
    </row>
    <row r="6" spans="1:3" ht="16.5" customHeight="1">
      <c r="A6" s="222" t="s">
        <v>64</v>
      </c>
      <c r="B6" s="220">
        <v>47701</v>
      </c>
      <c r="C6" s="219">
        <v>113.82856870137927</v>
      </c>
    </row>
    <row r="7" spans="1:3" ht="16.5" customHeight="1">
      <c r="A7" s="222" t="s">
        <v>65</v>
      </c>
      <c r="B7" s="220">
        <v>1206</v>
      </c>
      <c r="C7" s="219">
        <v>105.88235294117648</v>
      </c>
    </row>
    <row r="8" spans="1:3" ht="16.5" customHeight="1">
      <c r="A8" s="222" t="s">
        <v>66</v>
      </c>
      <c r="B8" s="220">
        <v>903</v>
      </c>
      <c r="C8" s="219">
        <v>103.67393800229621</v>
      </c>
    </row>
    <row r="9" spans="1:3" ht="16.5" customHeight="1">
      <c r="A9" s="223" t="s">
        <v>67</v>
      </c>
      <c r="B9" s="220">
        <v>0</v>
      </c>
      <c r="C9" s="219"/>
    </row>
    <row r="10" spans="1:3" ht="16.5" customHeight="1">
      <c r="A10" s="223" t="s">
        <v>68</v>
      </c>
      <c r="B10" s="220">
        <v>0</v>
      </c>
      <c r="C10" s="219"/>
    </row>
    <row r="11" spans="1:3" ht="16.5" customHeight="1">
      <c r="A11" s="223" t="s">
        <v>69</v>
      </c>
      <c r="B11" s="220">
        <v>2</v>
      </c>
      <c r="C11" s="219">
        <v>1.9801980198019802</v>
      </c>
    </row>
    <row r="12" spans="1:3" ht="16.5" customHeight="1">
      <c r="A12" s="223" t="s">
        <v>70</v>
      </c>
      <c r="B12" s="220">
        <v>0</v>
      </c>
      <c r="C12" s="219"/>
    </row>
    <row r="13" spans="1:3" ht="16.5" customHeight="1">
      <c r="A13" s="223" t="s">
        <v>71</v>
      </c>
      <c r="B13" s="220">
        <v>0</v>
      </c>
      <c r="C13" s="219">
        <v>0</v>
      </c>
    </row>
    <row r="14" spans="1:3" ht="16.5" customHeight="1">
      <c r="A14" s="223" t="s">
        <v>72</v>
      </c>
      <c r="B14" s="220">
        <v>0</v>
      </c>
      <c r="C14" s="219"/>
    </row>
    <row r="15" spans="1:3" ht="16.5" customHeight="1">
      <c r="A15" s="223" t="s">
        <v>73</v>
      </c>
      <c r="B15" s="220">
        <v>53</v>
      </c>
      <c r="C15" s="219">
        <v>132.5</v>
      </c>
    </row>
    <row r="16" spans="1:3" ht="16.5" customHeight="1">
      <c r="A16" s="223" t="s">
        <v>74</v>
      </c>
      <c r="B16" s="220">
        <v>0</v>
      </c>
      <c r="C16" s="219"/>
    </row>
    <row r="17" spans="1:3" ht="16.5" customHeight="1">
      <c r="A17" s="223" t="s">
        <v>75</v>
      </c>
      <c r="B17" s="220">
        <v>30</v>
      </c>
      <c r="C17" s="219">
        <v>73.17073170731707</v>
      </c>
    </row>
    <row r="18" spans="1:3" ht="16.5" customHeight="1">
      <c r="A18" s="223" t="s">
        <v>76</v>
      </c>
      <c r="B18" s="220">
        <v>218</v>
      </c>
      <c r="C18" s="219">
        <v>256.47058823529414</v>
      </c>
    </row>
    <row r="19" spans="1:3" ht="16.5" customHeight="1">
      <c r="A19" s="223" t="s">
        <v>77</v>
      </c>
      <c r="B19" s="220">
        <v>737</v>
      </c>
      <c r="C19" s="219">
        <v>108.22320117474302</v>
      </c>
    </row>
    <row r="20" spans="1:3" ht="16.5" customHeight="1">
      <c r="A20" s="222" t="s">
        <v>66</v>
      </c>
      <c r="B20" s="220">
        <v>588</v>
      </c>
      <c r="C20" s="219">
        <v>123.78947368421052</v>
      </c>
    </row>
    <row r="21" spans="1:3" ht="16.5" customHeight="1">
      <c r="A21" s="223" t="s">
        <v>67</v>
      </c>
      <c r="B21" s="220">
        <v>0</v>
      </c>
      <c r="C21" s="219"/>
    </row>
    <row r="22" spans="1:3" ht="16.5" customHeight="1">
      <c r="A22" s="223" t="s">
        <v>68</v>
      </c>
      <c r="B22" s="220">
        <v>0</v>
      </c>
      <c r="C22" s="219"/>
    </row>
    <row r="23" spans="1:3" ht="16.5" customHeight="1">
      <c r="A23" s="223" t="s">
        <v>78</v>
      </c>
      <c r="B23" s="220">
        <v>6</v>
      </c>
      <c r="C23" s="219">
        <v>6.666666666666667</v>
      </c>
    </row>
    <row r="24" spans="1:3" ht="16.5" customHeight="1">
      <c r="A24" s="223" t="s">
        <v>79</v>
      </c>
      <c r="B24" s="220">
        <v>50</v>
      </c>
      <c r="C24" s="219">
        <v>217.39130434782606</v>
      </c>
    </row>
    <row r="25" spans="1:3" ht="16.5" customHeight="1">
      <c r="A25" s="223" t="s">
        <v>80</v>
      </c>
      <c r="B25" s="220">
        <v>0</v>
      </c>
      <c r="C25" s="219"/>
    </row>
    <row r="26" spans="1:3" ht="16.5" customHeight="1">
      <c r="A26" s="223" t="s">
        <v>75</v>
      </c>
      <c r="B26" s="220">
        <v>39</v>
      </c>
      <c r="C26" s="219">
        <v>95.1219512195122</v>
      </c>
    </row>
    <row r="27" spans="1:3" ht="16.5" customHeight="1">
      <c r="A27" s="223" t="s">
        <v>81</v>
      </c>
      <c r="B27" s="220">
        <v>54</v>
      </c>
      <c r="C27" s="219">
        <v>103.84615384615385</v>
      </c>
    </row>
    <row r="28" spans="1:3" ht="16.5" customHeight="1">
      <c r="A28" s="223" t="s">
        <v>82</v>
      </c>
      <c r="B28" s="220">
        <v>15807</v>
      </c>
      <c r="C28" s="219">
        <v>122.46842798481443</v>
      </c>
    </row>
    <row r="29" spans="1:3" ht="16.5" customHeight="1">
      <c r="A29" s="222" t="s">
        <v>66</v>
      </c>
      <c r="B29" s="220">
        <v>9523</v>
      </c>
      <c r="C29" s="219">
        <v>104.44176354463698</v>
      </c>
    </row>
    <row r="30" spans="1:3" ht="16.5" customHeight="1">
      <c r="A30" s="223" t="s">
        <v>67</v>
      </c>
      <c r="B30" s="220">
        <v>0</v>
      </c>
      <c r="C30" s="219"/>
    </row>
    <row r="31" spans="1:3" ht="16.5" customHeight="1">
      <c r="A31" s="223" t="s">
        <v>68</v>
      </c>
      <c r="B31" s="220">
        <v>0</v>
      </c>
      <c r="C31" s="219"/>
    </row>
    <row r="32" spans="1:3" ht="16.5" customHeight="1">
      <c r="A32" s="223" t="s">
        <v>83</v>
      </c>
      <c r="B32" s="220">
        <v>0</v>
      </c>
      <c r="C32" s="219"/>
    </row>
    <row r="33" spans="1:3" ht="16.5" customHeight="1">
      <c r="A33" s="223" t="s">
        <v>1634</v>
      </c>
      <c r="B33" s="220">
        <v>0</v>
      </c>
      <c r="C33" s="219"/>
    </row>
    <row r="34" spans="1:3" ht="16.5" customHeight="1">
      <c r="A34" s="223" t="s">
        <v>85</v>
      </c>
      <c r="B34" s="220">
        <v>0</v>
      </c>
      <c r="C34" s="219"/>
    </row>
    <row r="35" spans="1:3" ht="16.5" customHeight="1">
      <c r="A35" s="223" t="s">
        <v>87</v>
      </c>
      <c r="B35" s="220">
        <v>440</v>
      </c>
      <c r="C35" s="219">
        <v>488.8888888888889</v>
      </c>
    </row>
    <row r="36" spans="1:3" ht="16.5" customHeight="1">
      <c r="A36" s="223" t="s">
        <v>88</v>
      </c>
      <c r="B36" s="220">
        <v>0</v>
      </c>
      <c r="C36" s="219"/>
    </row>
    <row r="37" spans="1:3" ht="16.5" customHeight="1">
      <c r="A37" s="223" t="s">
        <v>75</v>
      </c>
      <c r="B37" s="220">
        <v>4222</v>
      </c>
      <c r="C37" s="219">
        <v>238.66591294516675</v>
      </c>
    </row>
    <row r="38" spans="1:3" ht="16.5" customHeight="1">
      <c r="A38" s="223" t="s">
        <v>89</v>
      </c>
      <c r="B38" s="220">
        <v>1622</v>
      </c>
      <c r="C38" s="219">
        <v>84.04145077720207</v>
      </c>
    </row>
    <row r="39" spans="1:3" ht="16.5" customHeight="1">
      <c r="A39" s="223" t="s">
        <v>90</v>
      </c>
      <c r="B39" s="220">
        <v>1048</v>
      </c>
      <c r="C39" s="219">
        <v>84.17670682730923</v>
      </c>
    </row>
    <row r="40" spans="1:3" ht="16.5" customHeight="1">
      <c r="A40" s="222" t="s">
        <v>66</v>
      </c>
      <c r="B40" s="220">
        <v>451</v>
      </c>
      <c r="C40" s="219">
        <v>110.53921568627452</v>
      </c>
    </row>
    <row r="41" spans="1:3" ht="16.5" customHeight="1">
      <c r="A41" s="223" t="s">
        <v>67</v>
      </c>
      <c r="B41" s="220">
        <v>0</v>
      </c>
      <c r="C41" s="219"/>
    </row>
    <row r="42" spans="1:3" ht="16.5" customHeight="1">
      <c r="A42" s="223" t="s">
        <v>68</v>
      </c>
      <c r="B42" s="220">
        <v>0</v>
      </c>
      <c r="C42" s="219"/>
    </row>
    <row r="43" spans="1:3" ht="16.5" customHeight="1">
      <c r="A43" s="223" t="s">
        <v>91</v>
      </c>
      <c r="B43" s="220">
        <v>54</v>
      </c>
      <c r="C43" s="219">
        <v>25.116279069767444</v>
      </c>
    </row>
    <row r="44" spans="1:3" ht="16.5" customHeight="1">
      <c r="A44" s="223" t="s">
        <v>92</v>
      </c>
      <c r="B44" s="220">
        <v>0</v>
      </c>
      <c r="C44" s="219"/>
    </row>
    <row r="45" spans="1:3" ht="16.5" customHeight="1">
      <c r="A45" s="223" t="s">
        <v>93</v>
      </c>
      <c r="B45" s="220">
        <v>0</v>
      </c>
      <c r="C45" s="219"/>
    </row>
    <row r="46" spans="1:3" ht="16.5" customHeight="1">
      <c r="A46" s="223" t="s">
        <v>94</v>
      </c>
      <c r="B46" s="220">
        <v>0</v>
      </c>
      <c r="C46" s="219"/>
    </row>
    <row r="47" spans="1:3" ht="16.5" customHeight="1">
      <c r="A47" s="223" t="s">
        <v>95</v>
      </c>
      <c r="B47" s="220">
        <v>207</v>
      </c>
      <c r="C47" s="219">
        <v>59.31232091690545</v>
      </c>
    </row>
    <row r="48" spans="1:3" ht="16.5" customHeight="1">
      <c r="A48" s="223" t="s">
        <v>75</v>
      </c>
      <c r="B48" s="220">
        <v>253</v>
      </c>
      <c r="C48" s="219">
        <v>190.22556390977442</v>
      </c>
    </row>
    <row r="49" spans="1:3" ht="16.5" customHeight="1">
      <c r="A49" s="223" t="s">
        <v>97</v>
      </c>
      <c r="B49" s="220">
        <v>83</v>
      </c>
      <c r="C49" s="219">
        <v>59.285714285714285</v>
      </c>
    </row>
    <row r="50" spans="1:3" ht="16.5" customHeight="1">
      <c r="A50" s="223" t="s">
        <v>98</v>
      </c>
      <c r="B50" s="220">
        <v>658</v>
      </c>
      <c r="C50" s="219">
        <v>77.41176470588236</v>
      </c>
    </row>
    <row r="51" spans="1:3" ht="16.5" customHeight="1">
      <c r="A51" s="222" t="s">
        <v>66</v>
      </c>
      <c r="B51" s="220">
        <v>439</v>
      </c>
      <c r="C51" s="219">
        <v>108.39506172839506</v>
      </c>
    </row>
    <row r="52" spans="1:3" ht="16.5" customHeight="1">
      <c r="A52" s="223" t="s">
        <v>67</v>
      </c>
      <c r="B52" s="220">
        <v>0</v>
      </c>
      <c r="C52" s="219"/>
    </row>
    <row r="53" spans="1:3" ht="16.5" customHeight="1">
      <c r="A53" s="223" t="s">
        <v>68</v>
      </c>
      <c r="B53" s="220">
        <v>0</v>
      </c>
      <c r="C53" s="219"/>
    </row>
    <row r="54" spans="1:3" ht="16.5" customHeight="1">
      <c r="A54" s="223" t="s">
        <v>99</v>
      </c>
      <c r="B54" s="220">
        <v>0</v>
      </c>
      <c r="C54" s="219"/>
    </row>
    <row r="55" spans="1:3" ht="16.5" customHeight="1">
      <c r="A55" s="223" t="s">
        <v>100</v>
      </c>
      <c r="B55" s="220">
        <v>0</v>
      </c>
      <c r="C55" s="219"/>
    </row>
    <row r="56" spans="1:3" ht="16.5" customHeight="1">
      <c r="A56" s="223" t="s">
        <v>101</v>
      </c>
      <c r="B56" s="220">
        <v>0</v>
      </c>
      <c r="C56" s="219"/>
    </row>
    <row r="57" spans="1:3" ht="16.5" customHeight="1">
      <c r="A57" s="223" t="s">
        <v>102</v>
      </c>
      <c r="B57" s="220">
        <v>179</v>
      </c>
      <c r="C57" s="219">
        <v>51.142857142857146</v>
      </c>
    </row>
    <row r="58" spans="1:3" ht="16.5" customHeight="1">
      <c r="A58" s="223" t="s">
        <v>103</v>
      </c>
      <c r="B58" s="220">
        <v>40</v>
      </c>
      <c r="C58" s="219">
        <v>53.333333333333336</v>
      </c>
    </row>
    <row r="59" spans="1:3" ht="16.5" customHeight="1">
      <c r="A59" s="223" t="s">
        <v>75</v>
      </c>
      <c r="B59" s="220">
        <v>0</v>
      </c>
      <c r="C59" s="219"/>
    </row>
    <row r="60" spans="1:3" ht="16.5" customHeight="1">
      <c r="A60" s="223" t="s">
        <v>104</v>
      </c>
      <c r="B60" s="220">
        <v>0</v>
      </c>
      <c r="C60" s="219">
        <v>0</v>
      </c>
    </row>
    <row r="61" spans="1:3" ht="16.5" customHeight="1">
      <c r="A61" s="223" t="s">
        <v>105</v>
      </c>
      <c r="B61" s="220">
        <v>1610</v>
      </c>
      <c r="C61" s="219">
        <v>91.37343927355278</v>
      </c>
    </row>
    <row r="62" spans="1:3" ht="16.5" customHeight="1">
      <c r="A62" s="222" t="s">
        <v>66</v>
      </c>
      <c r="B62" s="220">
        <v>557</v>
      </c>
      <c r="C62" s="219">
        <v>98.40989399293287</v>
      </c>
    </row>
    <row r="63" spans="1:3" ht="16.5" customHeight="1">
      <c r="A63" s="223" t="s">
        <v>67</v>
      </c>
      <c r="B63" s="220">
        <v>0</v>
      </c>
      <c r="C63" s="219"/>
    </row>
    <row r="64" spans="1:3" ht="16.5" customHeight="1">
      <c r="A64" s="223" t="s">
        <v>68</v>
      </c>
      <c r="B64" s="220">
        <v>0</v>
      </c>
      <c r="C64" s="219"/>
    </row>
    <row r="65" spans="1:3" ht="16.5" customHeight="1">
      <c r="A65" s="223" t="s">
        <v>106</v>
      </c>
      <c r="B65" s="220">
        <v>0</v>
      </c>
      <c r="C65" s="219"/>
    </row>
    <row r="66" spans="1:3" ht="16.5" customHeight="1">
      <c r="A66" s="223" t="s">
        <v>107</v>
      </c>
      <c r="B66" s="220">
        <v>42</v>
      </c>
      <c r="C66" s="219">
        <v>38.53211009174312</v>
      </c>
    </row>
    <row r="67" spans="1:3" ht="16.5" customHeight="1">
      <c r="A67" s="223" t="s">
        <v>108</v>
      </c>
      <c r="B67" s="220">
        <v>0</v>
      </c>
      <c r="C67" s="219"/>
    </row>
    <row r="68" spans="1:3" ht="16.5" customHeight="1">
      <c r="A68" s="223" t="s">
        <v>109</v>
      </c>
      <c r="B68" s="220">
        <v>0</v>
      </c>
      <c r="C68" s="219"/>
    </row>
    <row r="69" spans="1:3" ht="16.5" customHeight="1">
      <c r="A69" s="223" t="s">
        <v>110</v>
      </c>
      <c r="B69" s="220">
        <v>0</v>
      </c>
      <c r="C69" s="219"/>
    </row>
    <row r="70" spans="1:3" ht="16.5" customHeight="1">
      <c r="A70" s="223" t="s">
        <v>75</v>
      </c>
      <c r="B70" s="220">
        <v>707</v>
      </c>
      <c r="C70" s="219">
        <v>107.93893129770993</v>
      </c>
    </row>
    <row r="71" spans="1:3" ht="16.5" customHeight="1">
      <c r="A71" s="223" t="s">
        <v>111</v>
      </c>
      <c r="B71" s="220">
        <v>304</v>
      </c>
      <c r="C71" s="219">
        <v>70.37037037037037</v>
      </c>
    </row>
    <row r="72" spans="1:3" ht="16.5" customHeight="1">
      <c r="A72" s="223" t="s">
        <v>112</v>
      </c>
      <c r="B72" s="220">
        <v>2243</v>
      </c>
      <c r="C72" s="219">
        <v>124.61111111111111</v>
      </c>
    </row>
    <row r="73" spans="1:3" ht="16.5" customHeight="1">
      <c r="A73" s="222" t="s">
        <v>66</v>
      </c>
      <c r="B73" s="220">
        <v>0</v>
      </c>
      <c r="C73" s="219"/>
    </row>
    <row r="74" spans="1:3" ht="16.5" customHeight="1">
      <c r="A74" s="223" t="s">
        <v>67</v>
      </c>
      <c r="B74" s="220">
        <v>0</v>
      </c>
      <c r="C74" s="219"/>
    </row>
    <row r="75" spans="1:3" ht="16.5" customHeight="1">
      <c r="A75" s="223" t="s">
        <v>68</v>
      </c>
      <c r="B75" s="220">
        <v>0</v>
      </c>
      <c r="C75" s="219"/>
    </row>
    <row r="76" spans="1:3" ht="16.5" customHeight="1">
      <c r="A76" s="223" t="s">
        <v>109</v>
      </c>
      <c r="B76" s="220">
        <v>0</v>
      </c>
      <c r="C76" s="219"/>
    </row>
    <row r="77" spans="1:3" ht="16.5" customHeight="1">
      <c r="A77" s="223" t="s">
        <v>1635</v>
      </c>
      <c r="B77" s="220">
        <v>0</v>
      </c>
      <c r="C77" s="219"/>
    </row>
    <row r="78" spans="1:3" ht="16.5" customHeight="1">
      <c r="A78" s="223" t="s">
        <v>75</v>
      </c>
      <c r="B78" s="220">
        <v>0</v>
      </c>
      <c r="C78" s="219"/>
    </row>
    <row r="79" spans="1:3" ht="16.5" customHeight="1">
      <c r="A79" s="223" t="s">
        <v>113</v>
      </c>
      <c r="B79" s="220">
        <v>2243</v>
      </c>
      <c r="C79" s="219">
        <v>124.61111111111111</v>
      </c>
    </row>
    <row r="80" spans="1:3" ht="16.5" customHeight="1">
      <c r="A80" s="223" t="s">
        <v>114</v>
      </c>
      <c r="B80" s="220">
        <v>557</v>
      </c>
      <c r="C80" s="219">
        <v>114.13934426229508</v>
      </c>
    </row>
    <row r="81" spans="1:3" ht="16.5" customHeight="1">
      <c r="A81" s="223" t="s">
        <v>66</v>
      </c>
      <c r="B81" s="220">
        <v>389</v>
      </c>
      <c r="C81" s="219">
        <v>118.23708206686929</v>
      </c>
    </row>
    <row r="82" spans="1:3" ht="16.5" customHeight="1">
      <c r="A82" s="223" t="s">
        <v>67</v>
      </c>
      <c r="B82" s="220">
        <v>0</v>
      </c>
      <c r="C82" s="219"/>
    </row>
    <row r="83" spans="1:3" ht="16.5" customHeight="1">
      <c r="A83" s="223" t="s">
        <v>68</v>
      </c>
      <c r="B83" s="220">
        <v>0</v>
      </c>
      <c r="C83" s="219"/>
    </row>
    <row r="84" spans="1:3" ht="16.5" customHeight="1">
      <c r="A84" s="223" t="s">
        <v>115</v>
      </c>
      <c r="B84" s="220">
        <v>17</v>
      </c>
      <c r="C84" s="219">
        <v>68</v>
      </c>
    </row>
    <row r="85" spans="1:3" ht="16.5" customHeight="1">
      <c r="A85" s="222" t="s">
        <v>116</v>
      </c>
      <c r="B85" s="220">
        <v>0</v>
      </c>
      <c r="C85" s="219"/>
    </row>
    <row r="86" spans="1:3" ht="16.5" customHeight="1">
      <c r="A86" s="223" t="s">
        <v>109</v>
      </c>
      <c r="B86" s="220">
        <v>0</v>
      </c>
      <c r="C86" s="219"/>
    </row>
    <row r="87" spans="1:3" ht="16.5" customHeight="1">
      <c r="A87" s="223" t="s">
        <v>75</v>
      </c>
      <c r="B87" s="220">
        <v>94</v>
      </c>
      <c r="C87" s="219">
        <v>125.33333333333334</v>
      </c>
    </row>
    <row r="88" spans="1:3" ht="16.5" customHeight="1">
      <c r="A88" s="223" t="s">
        <v>117</v>
      </c>
      <c r="B88" s="220">
        <v>57</v>
      </c>
      <c r="C88" s="219">
        <v>96.61016949152543</v>
      </c>
    </row>
    <row r="89" spans="1:3" ht="16.5" customHeight="1">
      <c r="A89" s="223" t="s">
        <v>118</v>
      </c>
      <c r="B89" s="220">
        <v>0</v>
      </c>
      <c r="C89" s="219"/>
    </row>
    <row r="90" spans="1:3" ht="16.5" customHeight="1">
      <c r="A90" s="223" t="s">
        <v>66</v>
      </c>
      <c r="B90" s="220">
        <v>0</v>
      </c>
      <c r="C90" s="219"/>
    </row>
    <row r="91" spans="1:3" ht="16.5" customHeight="1">
      <c r="A91" s="223" t="s">
        <v>67</v>
      </c>
      <c r="B91" s="220">
        <v>0</v>
      </c>
      <c r="C91" s="219"/>
    </row>
    <row r="92" spans="1:3" ht="16.5" customHeight="1">
      <c r="A92" s="223" t="s">
        <v>68</v>
      </c>
      <c r="B92" s="220">
        <v>0</v>
      </c>
      <c r="C92" s="219"/>
    </row>
    <row r="93" spans="1:3" ht="16.5" customHeight="1">
      <c r="A93" s="223" t="s">
        <v>119</v>
      </c>
      <c r="B93" s="220">
        <v>0</v>
      </c>
      <c r="C93" s="219"/>
    </row>
    <row r="94" spans="1:3" ht="16.5" customHeight="1">
      <c r="A94" s="222" t="s">
        <v>1373</v>
      </c>
      <c r="B94" s="220">
        <v>0</v>
      </c>
      <c r="C94" s="219"/>
    </row>
    <row r="95" spans="1:3" ht="16.5" customHeight="1">
      <c r="A95" s="223" t="s">
        <v>109</v>
      </c>
      <c r="B95" s="220">
        <v>0</v>
      </c>
      <c r="C95" s="219"/>
    </row>
    <row r="96" spans="1:3" ht="16.5" customHeight="1">
      <c r="A96" s="223" t="s">
        <v>1374</v>
      </c>
      <c r="B96" s="220">
        <v>0</v>
      </c>
      <c r="C96" s="219"/>
    </row>
    <row r="97" spans="1:3" ht="16.5" customHeight="1">
      <c r="A97" s="223" t="s">
        <v>1375</v>
      </c>
      <c r="B97" s="220">
        <v>0</v>
      </c>
      <c r="C97" s="219"/>
    </row>
    <row r="98" spans="1:3" ht="16.5" customHeight="1">
      <c r="A98" s="223" t="s">
        <v>1376</v>
      </c>
      <c r="B98" s="220">
        <v>0</v>
      </c>
      <c r="C98" s="219"/>
    </row>
    <row r="99" spans="1:3" ht="16.5" customHeight="1">
      <c r="A99" s="223" t="s">
        <v>1377</v>
      </c>
      <c r="B99" s="220">
        <v>0</v>
      </c>
      <c r="C99" s="219"/>
    </row>
    <row r="100" spans="1:3" ht="16.5" customHeight="1">
      <c r="A100" s="223" t="s">
        <v>75</v>
      </c>
      <c r="B100" s="220">
        <v>0</v>
      </c>
      <c r="C100" s="219"/>
    </row>
    <row r="101" spans="1:3" ht="16.5" customHeight="1">
      <c r="A101" s="223" t="s">
        <v>120</v>
      </c>
      <c r="B101" s="220">
        <v>0</v>
      </c>
      <c r="C101" s="219"/>
    </row>
    <row r="102" spans="1:3" ht="16.5" customHeight="1">
      <c r="A102" s="223" t="s">
        <v>126</v>
      </c>
      <c r="B102" s="220">
        <v>2609</v>
      </c>
      <c r="C102" s="219">
        <v>123.12411514865502</v>
      </c>
    </row>
    <row r="103" spans="1:3" ht="16.5" customHeight="1">
      <c r="A103" s="223" t="s">
        <v>66</v>
      </c>
      <c r="B103" s="220">
        <v>2082</v>
      </c>
      <c r="C103" s="219">
        <v>123.56083086053414</v>
      </c>
    </row>
    <row r="104" spans="1:3" ht="16.5" customHeight="1">
      <c r="A104" s="223" t="s">
        <v>67</v>
      </c>
      <c r="B104" s="220">
        <v>0</v>
      </c>
      <c r="C104" s="219"/>
    </row>
    <row r="105" spans="1:3" ht="16.5" customHeight="1">
      <c r="A105" s="223" t="s">
        <v>68</v>
      </c>
      <c r="B105" s="220">
        <v>0</v>
      </c>
      <c r="C105" s="219"/>
    </row>
    <row r="106" spans="1:3" ht="16.5" customHeight="1">
      <c r="A106" s="223" t="s">
        <v>127</v>
      </c>
      <c r="B106" s="220">
        <v>0</v>
      </c>
      <c r="C106" s="219"/>
    </row>
    <row r="107" spans="1:3" ht="16.5" customHeight="1">
      <c r="A107" s="222" t="s">
        <v>128</v>
      </c>
      <c r="B107" s="220">
        <v>0</v>
      </c>
      <c r="C107" s="219"/>
    </row>
    <row r="108" spans="1:3" ht="16.5" customHeight="1">
      <c r="A108" s="223" t="s">
        <v>1636</v>
      </c>
      <c r="B108" s="220">
        <v>0</v>
      </c>
      <c r="C108" s="219"/>
    </row>
    <row r="109" spans="1:3" ht="16.5" customHeight="1">
      <c r="A109" s="223" t="s">
        <v>75</v>
      </c>
      <c r="B109" s="220">
        <v>178</v>
      </c>
      <c r="C109" s="219">
        <v>128.05755395683454</v>
      </c>
    </row>
    <row r="110" spans="1:3" ht="16.5" customHeight="1">
      <c r="A110" s="223" t="s">
        <v>129</v>
      </c>
      <c r="B110" s="220">
        <v>349</v>
      </c>
      <c r="C110" s="219">
        <v>118.30508474576271</v>
      </c>
    </row>
    <row r="111" spans="1:3" ht="16.5" customHeight="1">
      <c r="A111" s="223" t="s">
        <v>130</v>
      </c>
      <c r="B111" s="220">
        <v>963</v>
      </c>
      <c r="C111" s="219">
        <v>119.33085501858736</v>
      </c>
    </row>
    <row r="112" spans="1:3" ht="16.5" customHeight="1">
      <c r="A112" s="223" t="s">
        <v>66</v>
      </c>
      <c r="B112" s="220">
        <v>752</v>
      </c>
      <c r="C112" s="219">
        <v>123.27868852459017</v>
      </c>
    </row>
    <row r="113" spans="1:3" ht="16.5" customHeight="1">
      <c r="A113" s="223" t="s">
        <v>67</v>
      </c>
      <c r="B113" s="220">
        <v>0</v>
      </c>
      <c r="C113" s="219"/>
    </row>
    <row r="114" spans="1:3" ht="16.5" customHeight="1">
      <c r="A114" s="223" t="s">
        <v>68</v>
      </c>
      <c r="B114" s="220">
        <v>0</v>
      </c>
      <c r="C114" s="219"/>
    </row>
    <row r="115" spans="1:3" ht="16.5" customHeight="1">
      <c r="A115" s="223" t="s">
        <v>131</v>
      </c>
      <c r="B115" s="220">
        <v>0</v>
      </c>
      <c r="C115" s="219"/>
    </row>
    <row r="116" spans="1:3" ht="16.5" customHeight="1">
      <c r="A116" s="223" t="s">
        <v>132</v>
      </c>
      <c r="B116" s="220">
        <v>0</v>
      </c>
      <c r="C116" s="219"/>
    </row>
    <row r="117" spans="1:3" ht="16.5" customHeight="1">
      <c r="A117" s="222" t="s">
        <v>133</v>
      </c>
      <c r="B117" s="220">
        <v>0</v>
      </c>
      <c r="C117" s="219"/>
    </row>
    <row r="118" spans="1:3" ht="16.5" customHeight="1">
      <c r="A118" s="223" t="s">
        <v>134</v>
      </c>
      <c r="B118" s="220">
        <v>0</v>
      </c>
      <c r="C118" s="219"/>
    </row>
    <row r="119" spans="1:3" ht="16.5" customHeight="1">
      <c r="A119" s="223" t="s">
        <v>135</v>
      </c>
      <c r="B119" s="220">
        <v>0</v>
      </c>
      <c r="C119" s="219"/>
    </row>
    <row r="120" spans="1:3" ht="16.5" customHeight="1">
      <c r="A120" s="223" t="s">
        <v>75</v>
      </c>
      <c r="B120" s="220">
        <v>208</v>
      </c>
      <c r="C120" s="219">
        <v>107.21649484536083</v>
      </c>
    </row>
    <row r="121" spans="1:3" ht="16.5" customHeight="1">
      <c r="A121" s="223" t="s">
        <v>136</v>
      </c>
      <c r="B121" s="220">
        <v>3</v>
      </c>
      <c r="C121" s="219">
        <v>100</v>
      </c>
    </row>
    <row r="122" spans="1:3" ht="16.5" customHeight="1">
      <c r="A122" s="223" t="s">
        <v>137</v>
      </c>
      <c r="B122" s="220">
        <v>49</v>
      </c>
      <c r="C122" s="219">
        <v>376.9230769230769</v>
      </c>
    </row>
    <row r="123" spans="1:3" ht="16.5" customHeight="1">
      <c r="A123" s="223" t="s">
        <v>66</v>
      </c>
      <c r="B123" s="220">
        <v>0</v>
      </c>
      <c r="C123" s="219"/>
    </row>
    <row r="124" spans="1:3" ht="16.5" customHeight="1">
      <c r="A124" s="223" t="s">
        <v>67</v>
      </c>
      <c r="B124" s="220">
        <v>0</v>
      </c>
      <c r="C124" s="219"/>
    </row>
    <row r="125" spans="1:3" ht="16.5" customHeight="1">
      <c r="A125" s="223" t="s">
        <v>68</v>
      </c>
      <c r="B125" s="220">
        <v>0</v>
      </c>
      <c r="C125" s="219"/>
    </row>
    <row r="126" spans="1:3" ht="16.5" customHeight="1">
      <c r="A126" s="222" t="s">
        <v>138</v>
      </c>
      <c r="B126" s="220">
        <v>0</v>
      </c>
      <c r="C126" s="219"/>
    </row>
    <row r="127" spans="1:3" ht="16.5" customHeight="1">
      <c r="A127" s="223" t="s">
        <v>1637</v>
      </c>
      <c r="B127" s="220">
        <v>0</v>
      </c>
      <c r="C127" s="219"/>
    </row>
    <row r="128" spans="1:3" ht="16.5" customHeight="1">
      <c r="A128" s="223" t="s">
        <v>1638</v>
      </c>
      <c r="B128" s="220">
        <v>0</v>
      </c>
      <c r="C128" s="219"/>
    </row>
    <row r="129" spans="1:3" ht="16.5" customHeight="1">
      <c r="A129" s="223" t="s">
        <v>139</v>
      </c>
      <c r="B129" s="220">
        <v>0</v>
      </c>
      <c r="C129" s="219"/>
    </row>
    <row r="130" spans="1:3" ht="16.5" customHeight="1">
      <c r="A130" s="223" t="s">
        <v>1378</v>
      </c>
      <c r="B130" s="220">
        <v>0</v>
      </c>
      <c r="C130" s="219"/>
    </row>
    <row r="131" spans="1:3" ht="16.5" customHeight="1">
      <c r="A131" s="223" t="s">
        <v>1379</v>
      </c>
      <c r="B131" s="220">
        <v>0</v>
      </c>
      <c r="C131" s="219"/>
    </row>
    <row r="132" spans="1:3" ht="16.5" customHeight="1">
      <c r="A132" s="223" t="s">
        <v>75</v>
      </c>
      <c r="B132" s="220">
        <v>0</v>
      </c>
      <c r="C132" s="219"/>
    </row>
    <row r="133" spans="1:3" ht="16.5" customHeight="1">
      <c r="A133" s="223" t="s">
        <v>140</v>
      </c>
      <c r="B133" s="220">
        <v>49</v>
      </c>
      <c r="C133" s="219">
        <v>376.9230769230769</v>
      </c>
    </row>
    <row r="134" spans="1:3" ht="16.5" customHeight="1">
      <c r="A134" s="223" t="s">
        <v>141</v>
      </c>
      <c r="B134" s="220">
        <v>167</v>
      </c>
      <c r="C134" s="219">
        <v>106.36942675159236</v>
      </c>
    </row>
    <row r="135" spans="1:3" ht="16.5" customHeight="1">
      <c r="A135" s="223" t="s">
        <v>66</v>
      </c>
      <c r="B135" s="220">
        <v>123</v>
      </c>
      <c r="C135" s="219">
        <v>110.8108108108108</v>
      </c>
    </row>
    <row r="136" spans="1:3" ht="16.5" customHeight="1">
      <c r="A136" s="223" t="s">
        <v>67</v>
      </c>
      <c r="B136" s="220">
        <v>0</v>
      </c>
      <c r="C136" s="219"/>
    </row>
    <row r="137" spans="1:3" ht="16.5" customHeight="1">
      <c r="A137" s="222" t="s">
        <v>68</v>
      </c>
      <c r="B137" s="220">
        <v>0</v>
      </c>
      <c r="C137" s="219"/>
    </row>
    <row r="138" spans="1:3" ht="16.5" customHeight="1">
      <c r="A138" s="223" t="s">
        <v>142</v>
      </c>
      <c r="B138" s="220">
        <v>20</v>
      </c>
      <c r="C138" s="219">
        <v>125</v>
      </c>
    </row>
    <row r="139" spans="1:3" ht="16.5" customHeight="1">
      <c r="A139" s="223" t="s">
        <v>75</v>
      </c>
      <c r="B139" s="220">
        <v>24</v>
      </c>
      <c r="C139" s="219">
        <v>80</v>
      </c>
    </row>
    <row r="140" spans="1:3" ht="16.5" customHeight="1">
      <c r="A140" s="223" t="s">
        <v>143</v>
      </c>
      <c r="B140" s="220">
        <v>0</v>
      </c>
      <c r="C140" s="219"/>
    </row>
    <row r="141" spans="1:3" ht="16.5" customHeight="1">
      <c r="A141" s="223" t="s">
        <v>1380</v>
      </c>
      <c r="B141" s="220">
        <v>65</v>
      </c>
      <c r="C141" s="219">
        <v>108.33333333333333</v>
      </c>
    </row>
    <row r="142" spans="1:3" ht="16.5" customHeight="1">
      <c r="A142" s="223" t="s">
        <v>66</v>
      </c>
      <c r="B142" s="220">
        <v>68</v>
      </c>
      <c r="C142" s="219">
        <v>119.29824561403508</v>
      </c>
    </row>
    <row r="143" spans="1:3" ht="16.5" customHeight="1">
      <c r="A143" s="223" t="s">
        <v>67</v>
      </c>
      <c r="B143" s="220">
        <v>0</v>
      </c>
      <c r="C143" s="219"/>
    </row>
    <row r="144" spans="1:3" ht="16.5" customHeight="1">
      <c r="A144" s="223" t="s">
        <v>68</v>
      </c>
      <c r="B144" s="220">
        <v>0</v>
      </c>
      <c r="C144" s="219"/>
    </row>
    <row r="145" spans="1:3" ht="16.5" customHeight="1">
      <c r="A145" s="223" t="s">
        <v>144</v>
      </c>
      <c r="B145" s="220">
        <v>0</v>
      </c>
      <c r="C145" s="219"/>
    </row>
    <row r="146" spans="1:3" ht="16.5" customHeight="1">
      <c r="A146" s="223" t="s">
        <v>145</v>
      </c>
      <c r="B146" s="220">
        <v>-3</v>
      </c>
      <c r="C146" s="219">
        <v>-100</v>
      </c>
    </row>
    <row r="147" spans="1:3" ht="16.5" customHeight="1">
      <c r="A147" s="223" t="s">
        <v>75</v>
      </c>
      <c r="B147" s="220">
        <v>0</v>
      </c>
      <c r="C147" s="219"/>
    </row>
    <row r="148" spans="1:3" ht="16.5" customHeight="1">
      <c r="A148" s="223" t="s">
        <v>1381</v>
      </c>
      <c r="B148" s="220">
        <v>0</v>
      </c>
      <c r="C148" s="219"/>
    </row>
    <row r="149" spans="1:3" ht="16.5" customHeight="1">
      <c r="A149" s="223" t="s">
        <v>147</v>
      </c>
      <c r="B149" s="220">
        <v>234</v>
      </c>
      <c r="C149" s="219">
        <v>104</v>
      </c>
    </row>
    <row r="150" spans="1:3" ht="16.5" customHeight="1">
      <c r="A150" s="222" t="s">
        <v>66</v>
      </c>
      <c r="B150" s="220">
        <v>227</v>
      </c>
      <c r="C150" s="219">
        <v>111.82266009852218</v>
      </c>
    </row>
    <row r="151" spans="1:3" ht="16.5" customHeight="1">
      <c r="A151" s="223" t="s">
        <v>67</v>
      </c>
      <c r="B151" s="220">
        <v>0</v>
      </c>
      <c r="C151" s="219"/>
    </row>
    <row r="152" spans="1:3" ht="16.5" customHeight="1">
      <c r="A152" s="223" t="s">
        <v>68</v>
      </c>
      <c r="B152" s="220">
        <v>0</v>
      </c>
      <c r="C152" s="219"/>
    </row>
    <row r="153" spans="1:3" ht="16.5" customHeight="1">
      <c r="A153" s="223" t="s">
        <v>148</v>
      </c>
      <c r="B153" s="220">
        <v>0</v>
      </c>
      <c r="C153" s="219"/>
    </row>
    <row r="154" spans="1:3" ht="16.5" customHeight="1">
      <c r="A154" s="223" t="s">
        <v>149</v>
      </c>
      <c r="B154" s="220">
        <v>7</v>
      </c>
      <c r="C154" s="219">
        <v>31.818181818181817</v>
      </c>
    </row>
    <row r="155" spans="1:3" ht="16.5" customHeight="1">
      <c r="A155" s="223" t="s">
        <v>150</v>
      </c>
      <c r="B155" s="220">
        <v>234</v>
      </c>
      <c r="C155" s="219">
        <v>107.83410138248848</v>
      </c>
    </row>
    <row r="156" spans="1:3" ht="16.5" customHeight="1">
      <c r="A156" s="223" t="s">
        <v>66</v>
      </c>
      <c r="B156" s="220">
        <v>228</v>
      </c>
      <c r="C156" s="219">
        <v>105.06912442396312</v>
      </c>
    </row>
    <row r="157" spans="1:3" ht="16.5" customHeight="1">
      <c r="A157" s="222" t="s">
        <v>67</v>
      </c>
      <c r="B157" s="220">
        <v>0</v>
      </c>
      <c r="C157" s="219"/>
    </row>
    <row r="158" spans="1:3" ht="16.5" customHeight="1">
      <c r="A158" s="223" t="s">
        <v>68</v>
      </c>
      <c r="B158" s="220">
        <v>0</v>
      </c>
      <c r="C158" s="219"/>
    </row>
    <row r="159" spans="1:3" ht="16.5" customHeight="1">
      <c r="A159" s="223" t="s">
        <v>80</v>
      </c>
      <c r="B159" s="220">
        <v>0</v>
      </c>
      <c r="C159" s="219"/>
    </row>
    <row r="160" spans="1:3" ht="16.5" customHeight="1">
      <c r="A160" s="223" t="s">
        <v>75</v>
      </c>
      <c r="B160" s="220">
        <v>0</v>
      </c>
      <c r="C160" s="219"/>
    </row>
    <row r="161" spans="1:3" ht="16.5" customHeight="1">
      <c r="A161" s="223" t="s">
        <v>151</v>
      </c>
      <c r="B161" s="220">
        <v>6</v>
      </c>
      <c r="C161" s="219"/>
    </row>
    <row r="162" spans="1:3" ht="16.5" customHeight="1">
      <c r="A162" s="223" t="s">
        <v>152</v>
      </c>
      <c r="B162" s="220">
        <v>1063</v>
      </c>
      <c r="C162" s="219">
        <v>98.88372093023256</v>
      </c>
    </row>
    <row r="163" spans="1:3" ht="16.5" customHeight="1">
      <c r="A163" s="223" t="s">
        <v>66</v>
      </c>
      <c r="B163" s="220">
        <v>637</v>
      </c>
      <c r="C163" s="219">
        <v>117.09558823529412</v>
      </c>
    </row>
    <row r="164" spans="1:3" ht="16.5" customHeight="1">
      <c r="A164" s="223" t="s">
        <v>67</v>
      </c>
      <c r="B164" s="220">
        <v>18</v>
      </c>
      <c r="C164" s="219">
        <v>105.88235294117648</v>
      </c>
    </row>
    <row r="165" spans="1:3" ht="16.5" customHeight="1">
      <c r="A165" s="222" t="s">
        <v>68</v>
      </c>
      <c r="B165" s="220">
        <v>0</v>
      </c>
      <c r="C165" s="219"/>
    </row>
    <row r="166" spans="1:3" ht="16.5" customHeight="1">
      <c r="A166" s="223" t="s">
        <v>1382</v>
      </c>
      <c r="B166" s="220">
        <v>3</v>
      </c>
      <c r="C166" s="219"/>
    </row>
    <row r="167" spans="1:3" ht="16.5" customHeight="1">
      <c r="A167" s="223" t="s">
        <v>75</v>
      </c>
      <c r="B167" s="220">
        <v>66</v>
      </c>
      <c r="C167" s="219">
        <v>103.125</v>
      </c>
    </row>
    <row r="168" spans="1:3" ht="16.5" customHeight="1">
      <c r="A168" s="223" t="s">
        <v>153</v>
      </c>
      <c r="B168" s="220">
        <v>339</v>
      </c>
      <c r="C168" s="219">
        <v>75.33333333333333</v>
      </c>
    </row>
    <row r="169" spans="1:3" ht="16.5" customHeight="1">
      <c r="A169" s="223" t="s">
        <v>154</v>
      </c>
      <c r="B169" s="220">
        <v>5562</v>
      </c>
      <c r="C169" s="219">
        <v>102.13000367242013</v>
      </c>
    </row>
    <row r="170" spans="1:3" ht="16.5" customHeight="1">
      <c r="A170" s="223" t="s">
        <v>66</v>
      </c>
      <c r="B170" s="220">
        <v>3753</v>
      </c>
      <c r="C170" s="219">
        <v>100.2136181575434</v>
      </c>
    </row>
    <row r="171" spans="1:3" ht="16.5" customHeight="1">
      <c r="A171" s="222" t="s">
        <v>67</v>
      </c>
      <c r="B171" s="220">
        <v>0</v>
      </c>
      <c r="C171" s="219">
        <v>0</v>
      </c>
    </row>
    <row r="172" spans="1:3" ht="16.5" customHeight="1">
      <c r="A172" s="223" t="s">
        <v>68</v>
      </c>
      <c r="B172" s="220">
        <v>0</v>
      </c>
      <c r="C172" s="219"/>
    </row>
    <row r="173" spans="1:3" ht="16.5" customHeight="1">
      <c r="A173" s="223" t="s">
        <v>155</v>
      </c>
      <c r="B173" s="220">
        <v>0</v>
      </c>
      <c r="C173" s="219"/>
    </row>
    <row r="174" spans="1:3" ht="16.5" customHeight="1">
      <c r="A174" s="223" t="s">
        <v>75</v>
      </c>
      <c r="B174" s="220">
        <v>228</v>
      </c>
      <c r="C174" s="219">
        <v>99.56331877729258</v>
      </c>
    </row>
    <row r="175" spans="1:3" ht="16.5" customHeight="1">
      <c r="A175" s="223" t="s">
        <v>156</v>
      </c>
      <c r="B175" s="220">
        <v>1581</v>
      </c>
      <c r="C175" s="219">
        <v>107.55102040816327</v>
      </c>
    </row>
    <row r="176" spans="1:3" ht="16.5" customHeight="1">
      <c r="A176" s="223" t="s">
        <v>157</v>
      </c>
      <c r="B176" s="220">
        <v>2165</v>
      </c>
      <c r="C176" s="219">
        <v>71.38147049126277</v>
      </c>
    </row>
    <row r="177" spans="1:3" ht="16.5" customHeight="1">
      <c r="A177" s="223" t="s">
        <v>66</v>
      </c>
      <c r="B177" s="220">
        <v>782</v>
      </c>
      <c r="C177" s="219">
        <v>113.16931982633864</v>
      </c>
    </row>
    <row r="178" spans="1:3" ht="16.5" customHeight="1">
      <c r="A178" s="222" t="s">
        <v>67</v>
      </c>
      <c r="B178" s="220">
        <v>0</v>
      </c>
      <c r="C178" s="219"/>
    </row>
    <row r="179" spans="1:3" ht="16.5" customHeight="1">
      <c r="A179" s="223" t="s">
        <v>68</v>
      </c>
      <c r="B179" s="220">
        <v>0</v>
      </c>
      <c r="C179" s="219"/>
    </row>
    <row r="180" spans="1:3" ht="16.5" customHeight="1">
      <c r="A180" s="223" t="s">
        <v>1383</v>
      </c>
      <c r="B180" s="220">
        <v>0</v>
      </c>
      <c r="C180" s="219"/>
    </row>
    <row r="181" spans="1:3" ht="16.5" customHeight="1">
      <c r="A181" s="223" t="s">
        <v>75</v>
      </c>
      <c r="B181" s="220">
        <v>47</v>
      </c>
      <c r="C181" s="219">
        <v>18.650793650793652</v>
      </c>
    </row>
    <row r="182" spans="1:3" ht="16.5" customHeight="1">
      <c r="A182" s="223" t="s">
        <v>158</v>
      </c>
      <c r="B182" s="220">
        <v>1336</v>
      </c>
      <c r="C182" s="219">
        <v>63.92344497607656</v>
      </c>
    </row>
    <row r="183" spans="1:3" ht="16.5" customHeight="1">
      <c r="A183" s="223" t="s">
        <v>159</v>
      </c>
      <c r="B183" s="220">
        <v>1628</v>
      </c>
      <c r="C183" s="219">
        <v>140.83044982698962</v>
      </c>
    </row>
    <row r="184" spans="1:3" ht="16.5" customHeight="1">
      <c r="A184" s="223" t="s">
        <v>66</v>
      </c>
      <c r="B184" s="220">
        <v>377</v>
      </c>
      <c r="C184" s="219">
        <v>114.24242424242424</v>
      </c>
    </row>
    <row r="185" spans="1:3" ht="16.5" customHeight="1">
      <c r="A185" s="222" t="s">
        <v>67</v>
      </c>
      <c r="B185" s="220">
        <v>0</v>
      </c>
      <c r="C185" s="219"/>
    </row>
    <row r="186" spans="1:3" ht="16.5" customHeight="1">
      <c r="A186" s="223" t="s">
        <v>68</v>
      </c>
      <c r="B186" s="220">
        <v>0</v>
      </c>
      <c r="C186" s="219"/>
    </row>
    <row r="187" spans="1:3" ht="16.5" customHeight="1">
      <c r="A187" s="223" t="s">
        <v>1639</v>
      </c>
      <c r="B187" s="220">
        <v>0</v>
      </c>
      <c r="C187" s="219"/>
    </row>
    <row r="188" spans="1:3" ht="16.5" customHeight="1">
      <c r="A188" s="223" t="s">
        <v>75</v>
      </c>
      <c r="B188" s="220">
        <v>597</v>
      </c>
      <c r="C188" s="219">
        <v>501.68067226890753</v>
      </c>
    </row>
    <row r="189" spans="1:3" ht="16.5" customHeight="1">
      <c r="A189" s="223" t="s">
        <v>160</v>
      </c>
      <c r="B189" s="220">
        <v>654</v>
      </c>
      <c r="C189" s="219">
        <v>92.5035360678925</v>
      </c>
    </row>
    <row r="190" spans="1:3" ht="16.5" customHeight="1">
      <c r="A190" s="223" t="s">
        <v>161</v>
      </c>
      <c r="B190" s="220">
        <v>443</v>
      </c>
      <c r="C190" s="219">
        <v>89.31451612903226</v>
      </c>
    </row>
    <row r="191" spans="1:3" ht="16.5" customHeight="1">
      <c r="A191" s="223" t="s">
        <v>66</v>
      </c>
      <c r="B191" s="220">
        <v>277</v>
      </c>
      <c r="C191" s="219">
        <v>100.36231884057972</v>
      </c>
    </row>
    <row r="192" spans="1:3" ht="16.5" customHeight="1">
      <c r="A192" s="222" t="s">
        <v>67</v>
      </c>
      <c r="B192" s="220">
        <v>0</v>
      </c>
      <c r="C192" s="219"/>
    </row>
    <row r="193" spans="1:3" ht="16.5" customHeight="1">
      <c r="A193" s="223" t="s">
        <v>68</v>
      </c>
      <c r="B193" s="220">
        <v>0</v>
      </c>
      <c r="C193" s="219"/>
    </row>
    <row r="194" spans="1:3" ht="16.5" customHeight="1">
      <c r="A194" s="223" t="s">
        <v>1384</v>
      </c>
      <c r="B194" s="220">
        <v>27</v>
      </c>
      <c r="C194" s="219">
        <v>90</v>
      </c>
    </row>
    <row r="195" spans="1:3" ht="16.5" customHeight="1">
      <c r="A195" s="223" t="s">
        <v>146</v>
      </c>
      <c r="B195" s="220">
        <v>78</v>
      </c>
      <c r="C195" s="219">
        <v>58.2089552238806</v>
      </c>
    </row>
    <row r="196" spans="1:3" ht="16.5" customHeight="1">
      <c r="A196" s="223" t="s">
        <v>75</v>
      </c>
      <c r="B196" s="220">
        <v>43</v>
      </c>
      <c r="C196" s="219">
        <v>104.8780487804878</v>
      </c>
    </row>
    <row r="197" spans="1:3" ht="16.5" customHeight="1">
      <c r="A197" s="223" t="s">
        <v>162</v>
      </c>
      <c r="B197" s="220">
        <v>18</v>
      </c>
      <c r="C197" s="219">
        <v>120</v>
      </c>
    </row>
    <row r="198" spans="1:3" ht="16.5" customHeight="1">
      <c r="A198" s="223" t="s">
        <v>163</v>
      </c>
      <c r="B198" s="220">
        <v>18</v>
      </c>
      <c r="C198" s="219">
        <v>81.81818181818183</v>
      </c>
    </row>
    <row r="199" spans="1:3" ht="16.5" customHeight="1">
      <c r="A199" s="222" t="s">
        <v>66</v>
      </c>
      <c r="B199" s="220">
        <v>0</v>
      </c>
      <c r="C199" s="219"/>
    </row>
    <row r="200" spans="1:3" ht="16.5" customHeight="1">
      <c r="A200" s="223" t="s">
        <v>67</v>
      </c>
      <c r="B200" s="220">
        <v>0</v>
      </c>
      <c r="C200" s="219"/>
    </row>
    <row r="201" spans="1:3" ht="16.5" customHeight="1">
      <c r="A201" s="223" t="s">
        <v>68</v>
      </c>
      <c r="B201" s="220">
        <v>0</v>
      </c>
      <c r="C201" s="219"/>
    </row>
    <row r="202" spans="1:3" ht="16.5" customHeight="1">
      <c r="A202" s="223" t="s">
        <v>75</v>
      </c>
      <c r="B202" s="220">
        <v>0</v>
      </c>
      <c r="C202" s="219"/>
    </row>
    <row r="203" spans="1:3" ht="16.5" customHeight="1">
      <c r="A203" s="223" t="s">
        <v>164</v>
      </c>
      <c r="B203" s="220">
        <v>18</v>
      </c>
      <c r="C203" s="219">
        <v>81.81818181818183</v>
      </c>
    </row>
    <row r="204" spans="1:3" ht="16.5" customHeight="1">
      <c r="A204" s="223" t="s">
        <v>165</v>
      </c>
      <c r="B204" s="220">
        <v>433</v>
      </c>
      <c r="C204" s="219">
        <v>113.6482939632546</v>
      </c>
    </row>
    <row r="205" spans="1:3" ht="16.5" customHeight="1">
      <c r="A205" s="223" t="s">
        <v>66</v>
      </c>
      <c r="B205" s="220">
        <v>0</v>
      </c>
      <c r="C205" s="219"/>
    </row>
    <row r="206" spans="1:3" ht="16.5" customHeight="1">
      <c r="A206" s="222" t="s">
        <v>67</v>
      </c>
      <c r="B206" s="220">
        <v>0</v>
      </c>
      <c r="C206" s="219"/>
    </row>
    <row r="207" spans="1:3" ht="16.5" customHeight="1">
      <c r="A207" s="223" t="s">
        <v>68</v>
      </c>
      <c r="B207" s="220">
        <v>0</v>
      </c>
      <c r="C207" s="219"/>
    </row>
    <row r="208" spans="1:3" ht="16.5" customHeight="1">
      <c r="A208" s="223" t="s">
        <v>75</v>
      </c>
      <c r="B208" s="220">
        <v>0</v>
      </c>
      <c r="C208" s="219"/>
    </row>
    <row r="209" spans="1:3" ht="16.5" customHeight="1">
      <c r="A209" s="223" t="s">
        <v>166</v>
      </c>
      <c r="B209" s="220">
        <v>433</v>
      </c>
      <c r="C209" s="219">
        <v>113.6482939632546</v>
      </c>
    </row>
    <row r="210" spans="1:3" ht="16.5" customHeight="1">
      <c r="A210" s="223" t="s">
        <v>1385</v>
      </c>
      <c r="B210" s="220">
        <v>0</v>
      </c>
      <c r="C210" s="219"/>
    </row>
    <row r="211" spans="1:3" ht="16.5" customHeight="1">
      <c r="A211" s="223" t="s">
        <v>66</v>
      </c>
      <c r="B211" s="220">
        <v>0</v>
      </c>
      <c r="C211" s="219"/>
    </row>
    <row r="212" spans="1:3" ht="16.5" customHeight="1">
      <c r="A212" s="223" t="s">
        <v>67</v>
      </c>
      <c r="B212" s="220">
        <v>0</v>
      </c>
      <c r="C212" s="219"/>
    </row>
    <row r="213" spans="1:3" ht="16.5" customHeight="1">
      <c r="A213" s="223" t="s">
        <v>68</v>
      </c>
      <c r="B213" s="220">
        <v>0</v>
      </c>
      <c r="C213" s="219"/>
    </row>
    <row r="214" spans="1:3" ht="16.5" customHeight="1">
      <c r="A214" s="222" t="s">
        <v>1640</v>
      </c>
      <c r="B214" s="220">
        <v>0</v>
      </c>
      <c r="C214" s="219"/>
    </row>
    <row r="215" spans="1:3" ht="16.5" customHeight="1">
      <c r="A215" s="223" t="s">
        <v>75</v>
      </c>
      <c r="B215" s="220">
        <v>0</v>
      </c>
      <c r="C215" s="219"/>
    </row>
    <row r="216" spans="1:3" ht="16.5" customHeight="1">
      <c r="A216" s="223" t="s">
        <v>1386</v>
      </c>
      <c r="B216" s="220">
        <v>0</v>
      </c>
      <c r="C216" s="219"/>
    </row>
    <row r="217" spans="1:3" ht="16.5" customHeight="1">
      <c r="A217" s="223" t="s">
        <v>1387</v>
      </c>
      <c r="B217" s="220">
        <v>4087</v>
      </c>
      <c r="C217" s="219">
        <v>105.93571798859513</v>
      </c>
    </row>
    <row r="218" spans="1:3" ht="16.5" customHeight="1">
      <c r="A218" s="223" t="s">
        <v>66</v>
      </c>
      <c r="B218" s="220">
        <v>3082</v>
      </c>
      <c r="C218" s="219">
        <v>112.15429403202329</v>
      </c>
    </row>
    <row r="219" spans="1:3" ht="16.5" customHeight="1">
      <c r="A219" s="223" t="s">
        <v>67</v>
      </c>
      <c r="B219" s="220">
        <v>4</v>
      </c>
      <c r="C219" s="219"/>
    </row>
    <row r="220" spans="1:3" ht="16.5" customHeight="1">
      <c r="A220" s="222" t="s">
        <v>68</v>
      </c>
      <c r="B220" s="220">
        <v>0</v>
      </c>
      <c r="C220" s="219"/>
    </row>
    <row r="221" spans="1:3" ht="16.5" customHeight="1">
      <c r="A221" s="223" t="s">
        <v>1641</v>
      </c>
      <c r="B221" s="220">
        <v>437</v>
      </c>
      <c r="C221" s="219">
        <v>77.75800711743773</v>
      </c>
    </row>
    <row r="222" spans="1:3" ht="16.5" customHeight="1">
      <c r="A222" s="223" t="s">
        <v>1642</v>
      </c>
      <c r="B222" s="220">
        <v>3</v>
      </c>
      <c r="C222" s="219">
        <v>60</v>
      </c>
    </row>
    <row r="223" spans="1:3" ht="16.5" customHeight="1">
      <c r="A223" s="223" t="s">
        <v>109</v>
      </c>
      <c r="B223" s="220">
        <v>0</v>
      </c>
      <c r="C223" s="219"/>
    </row>
    <row r="224" spans="1:3" ht="16.5" customHeight="1">
      <c r="A224" s="223" t="s">
        <v>1643</v>
      </c>
      <c r="B224" s="220">
        <v>0</v>
      </c>
      <c r="C224" s="219"/>
    </row>
    <row r="225" spans="1:3" ht="16.5" customHeight="1">
      <c r="A225" s="223" t="s">
        <v>493</v>
      </c>
      <c r="B225" s="220">
        <v>2</v>
      </c>
      <c r="C225" s="219">
        <v>33.33333333333333</v>
      </c>
    </row>
    <row r="226" spans="1:3" ht="16.5" customHeight="1">
      <c r="A226" s="222" t="s">
        <v>495</v>
      </c>
      <c r="B226" s="220">
        <v>0</v>
      </c>
      <c r="C226" s="219"/>
    </row>
    <row r="227" spans="1:3" ht="16.5" customHeight="1">
      <c r="A227" s="223" t="s">
        <v>494</v>
      </c>
      <c r="B227" s="220">
        <v>0</v>
      </c>
      <c r="C227" s="219"/>
    </row>
    <row r="228" spans="1:3" ht="16.5" customHeight="1">
      <c r="A228" s="223" t="s">
        <v>1644</v>
      </c>
      <c r="B228" s="220">
        <v>0</v>
      </c>
      <c r="C228" s="219"/>
    </row>
    <row r="229" spans="1:3" ht="16.5" customHeight="1">
      <c r="A229" s="223" t="s">
        <v>1645</v>
      </c>
      <c r="B229" s="220">
        <v>0</v>
      </c>
      <c r="C229" s="219">
        <v>0</v>
      </c>
    </row>
    <row r="230" spans="1:3" ht="16.5" customHeight="1">
      <c r="A230" s="223" t="s">
        <v>75</v>
      </c>
      <c r="B230" s="220">
        <v>535</v>
      </c>
      <c r="C230" s="219">
        <v>101.71102661596959</v>
      </c>
    </row>
    <row r="231" spans="1:3" ht="16.5" customHeight="1">
      <c r="A231" s="223" t="s">
        <v>1388</v>
      </c>
      <c r="B231" s="220">
        <v>24</v>
      </c>
      <c r="C231" s="219">
        <v>266.66666666666663</v>
      </c>
    </row>
    <row r="232" spans="1:3" ht="16.5" customHeight="1">
      <c r="A232" s="223" t="s">
        <v>167</v>
      </c>
      <c r="B232" s="220">
        <v>4115</v>
      </c>
      <c r="C232" s="219">
        <v>208.9893346876587</v>
      </c>
    </row>
    <row r="233" spans="1:3" ht="16.5" customHeight="1">
      <c r="A233" s="222" t="s">
        <v>168</v>
      </c>
      <c r="B233" s="220">
        <v>0</v>
      </c>
      <c r="C233" s="219"/>
    </row>
    <row r="234" spans="1:3" ht="16.5" customHeight="1">
      <c r="A234" s="223" t="s">
        <v>169</v>
      </c>
      <c r="B234" s="220">
        <v>4115</v>
      </c>
      <c r="C234" s="219">
        <v>208.9893346876587</v>
      </c>
    </row>
    <row r="235" spans="1:3" ht="16.5" customHeight="1">
      <c r="A235" s="223" t="s">
        <v>170</v>
      </c>
      <c r="B235" s="220">
        <v>0</v>
      </c>
      <c r="C235" s="219"/>
    </row>
    <row r="236" spans="1:3" ht="16.5" customHeight="1">
      <c r="A236" s="223" t="s">
        <v>171</v>
      </c>
      <c r="B236" s="220">
        <v>0</v>
      </c>
      <c r="C236" s="219"/>
    </row>
    <row r="237" spans="1:3" ht="16.5" customHeight="1">
      <c r="A237" s="223" t="s">
        <v>66</v>
      </c>
      <c r="B237" s="220">
        <v>0</v>
      </c>
      <c r="C237" s="219"/>
    </row>
    <row r="238" spans="1:3" ht="16.5" customHeight="1">
      <c r="A238" s="223" t="s">
        <v>67</v>
      </c>
      <c r="B238" s="220">
        <v>0</v>
      </c>
      <c r="C238" s="219"/>
    </row>
    <row r="239" spans="1:3" ht="16.5" customHeight="1">
      <c r="A239" s="223" t="s">
        <v>68</v>
      </c>
      <c r="B239" s="220">
        <v>0</v>
      </c>
      <c r="C239" s="219"/>
    </row>
    <row r="240" spans="1:3" ht="16.5" customHeight="1">
      <c r="A240" s="223" t="s">
        <v>155</v>
      </c>
      <c r="B240" s="220">
        <v>0</v>
      </c>
      <c r="C240" s="219"/>
    </row>
    <row r="241" spans="1:3" ht="16.5" customHeight="1">
      <c r="A241" s="223" t="s">
        <v>75</v>
      </c>
      <c r="B241" s="220">
        <v>0</v>
      </c>
      <c r="C241" s="219"/>
    </row>
    <row r="242" spans="1:3" ht="16.5" customHeight="1">
      <c r="A242" s="223" t="s">
        <v>172</v>
      </c>
      <c r="B242" s="220">
        <v>0</v>
      </c>
      <c r="C242" s="219"/>
    </row>
    <row r="243" spans="1:3" ht="16.5" customHeight="1">
      <c r="A243" s="223" t="s">
        <v>173</v>
      </c>
      <c r="B243" s="220">
        <v>0</v>
      </c>
      <c r="C243" s="219"/>
    </row>
    <row r="244" spans="1:3" ht="16.5" customHeight="1">
      <c r="A244" s="223" t="s">
        <v>174</v>
      </c>
      <c r="B244" s="220">
        <v>0</v>
      </c>
      <c r="C244" s="219"/>
    </row>
    <row r="245" spans="1:3" ht="16.5" customHeight="1">
      <c r="A245" s="223" t="s">
        <v>175</v>
      </c>
      <c r="B245" s="220">
        <v>0</v>
      </c>
      <c r="C245" s="219"/>
    </row>
    <row r="246" spans="1:3" ht="16.5" customHeight="1">
      <c r="A246" s="223" t="s">
        <v>176</v>
      </c>
      <c r="B246" s="220">
        <v>0</v>
      </c>
      <c r="C246" s="219"/>
    </row>
    <row r="247" spans="1:3" ht="16.5" customHeight="1">
      <c r="A247" s="223" t="s">
        <v>1168</v>
      </c>
      <c r="B247" s="220">
        <v>0</v>
      </c>
      <c r="C247" s="219"/>
    </row>
    <row r="248" spans="1:3" ht="16.5" customHeight="1">
      <c r="A248" s="222" t="s">
        <v>1169</v>
      </c>
      <c r="B248" s="220">
        <v>0</v>
      </c>
      <c r="C248" s="219"/>
    </row>
    <row r="249" spans="1:3" ht="16.5" customHeight="1">
      <c r="A249" s="223" t="s">
        <v>177</v>
      </c>
      <c r="B249" s="220">
        <v>0</v>
      </c>
      <c r="C249" s="219"/>
    </row>
    <row r="250" spans="1:3" ht="16.5" customHeight="1">
      <c r="A250" s="223" t="s">
        <v>178</v>
      </c>
      <c r="B250" s="220">
        <v>0</v>
      </c>
      <c r="C250" s="219"/>
    </row>
    <row r="251" spans="1:3" ht="16.5" customHeight="1">
      <c r="A251" s="222" t="s">
        <v>179</v>
      </c>
      <c r="B251" s="220">
        <v>0</v>
      </c>
      <c r="C251" s="219"/>
    </row>
    <row r="252" spans="1:3" ht="16.5" customHeight="1">
      <c r="A252" s="222" t="s">
        <v>180</v>
      </c>
      <c r="B252" s="220">
        <v>0</v>
      </c>
      <c r="C252" s="219"/>
    </row>
    <row r="253" spans="1:3" ht="16.5" customHeight="1">
      <c r="A253" s="223" t="s">
        <v>181</v>
      </c>
      <c r="B253" s="220">
        <v>0</v>
      </c>
      <c r="C253" s="219"/>
    </row>
    <row r="254" spans="1:3" ht="16.5" customHeight="1">
      <c r="A254" s="223" t="s">
        <v>182</v>
      </c>
      <c r="B254" s="220">
        <v>0</v>
      </c>
      <c r="C254" s="219"/>
    </row>
    <row r="255" spans="1:3" ht="16.5" customHeight="1">
      <c r="A255" s="223" t="s">
        <v>183</v>
      </c>
      <c r="B255" s="220">
        <v>0</v>
      </c>
      <c r="C255" s="219"/>
    </row>
    <row r="256" spans="1:3" ht="16.5" customHeight="1">
      <c r="A256" s="223" t="s">
        <v>184</v>
      </c>
      <c r="B256" s="220">
        <v>0</v>
      </c>
      <c r="C256" s="219"/>
    </row>
    <row r="257" spans="1:3" ht="16.5" customHeight="1">
      <c r="A257" s="223" t="s">
        <v>185</v>
      </c>
      <c r="B257" s="220">
        <v>0</v>
      </c>
      <c r="C257" s="219"/>
    </row>
    <row r="258" spans="1:3" ht="16.5" customHeight="1">
      <c r="A258" s="223" t="s">
        <v>1646</v>
      </c>
      <c r="B258" s="220">
        <v>0</v>
      </c>
      <c r="C258" s="219"/>
    </row>
    <row r="259" spans="1:3" ht="16.5" customHeight="1">
      <c r="A259" s="222" t="s">
        <v>186</v>
      </c>
      <c r="B259" s="220">
        <v>0</v>
      </c>
      <c r="C259" s="219"/>
    </row>
    <row r="260" spans="1:3" ht="16.5" customHeight="1">
      <c r="A260" s="223" t="s">
        <v>187</v>
      </c>
      <c r="B260" s="220">
        <v>0</v>
      </c>
      <c r="C260" s="219"/>
    </row>
    <row r="261" spans="1:3" ht="16.5" customHeight="1">
      <c r="A261" s="223" t="s">
        <v>188</v>
      </c>
      <c r="B261" s="220">
        <v>0</v>
      </c>
      <c r="C261" s="219"/>
    </row>
    <row r="262" spans="1:3" ht="16.5" customHeight="1">
      <c r="A262" s="222" t="s">
        <v>189</v>
      </c>
      <c r="B262" s="220">
        <v>0</v>
      </c>
      <c r="C262" s="219"/>
    </row>
    <row r="263" spans="1:3" ht="16.5" customHeight="1">
      <c r="A263" s="223" t="s">
        <v>190</v>
      </c>
      <c r="B263" s="220">
        <v>0</v>
      </c>
      <c r="C263" s="219"/>
    </row>
    <row r="264" spans="1:3" ht="16.5" customHeight="1">
      <c r="A264" s="223" t="s">
        <v>191</v>
      </c>
      <c r="B264" s="220">
        <v>0</v>
      </c>
      <c r="C264" s="219"/>
    </row>
    <row r="265" spans="1:3" ht="16.5" customHeight="1">
      <c r="A265" s="222" t="s">
        <v>192</v>
      </c>
      <c r="B265" s="220">
        <v>0</v>
      </c>
      <c r="C265" s="219"/>
    </row>
    <row r="266" spans="1:3" ht="16.5" customHeight="1">
      <c r="A266" s="223" t="s">
        <v>193</v>
      </c>
      <c r="B266" s="220">
        <v>0</v>
      </c>
      <c r="C266" s="219"/>
    </row>
    <row r="267" spans="1:3" ht="16.5" customHeight="1">
      <c r="A267" s="223" t="s">
        <v>1389</v>
      </c>
      <c r="B267" s="220">
        <v>0</v>
      </c>
      <c r="C267" s="219"/>
    </row>
    <row r="268" spans="1:3" ht="16.5" customHeight="1">
      <c r="A268" s="223" t="s">
        <v>66</v>
      </c>
      <c r="B268" s="220">
        <v>0</v>
      </c>
      <c r="C268" s="219"/>
    </row>
    <row r="269" spans="1:3" ht="16.5" customHeight="1">
      <c r="A269" s="223" t="s">
        <v>67</v>
      </c>
      <c r="B269" s="220">
        <v>0</v>
      </c>
      <c r="C269" s="219"/>
    </row>
    <row r="270" spans="1:3" ht="16.5" customHeight="1">
      <c r="A270" s="223" t="s">
        <v>68</v>
      </c>
      <c r="B270" s="220">
        <v>0</v>
      </c>
      <c r="C270" s="219"/>
    </row>
    <row r="271" spans="1:3" ht="16.5" customHeight="1">
      <c r="A271" s="222" t="s">
        <v>75</v>
      </c>
      <c r="B271" s="220">
        <v>0</v>
      </c>
      <c r="C271" s="219"/>
    </row>
    <row r="272" spans="1:3" ht="16.5" customHeight="1">
      <c r="A272" s="223" t="s">
        <v>1390</v>
      </c>
      <c r="B272" s="220">
        <v>0</v>
      </c>
      <c r="C272" s="219"/>
    </row>
    <row r="273" spans="1:3" ht="16.5" customHeight="1">
      <c r="A273" s="223" t="s">
        <v>194</v>
      </c>
      <c r="B273" s="220">
        <v>0</v>
      </c>
      <c r="C273" s="219"/>
    </row>
    <row r="274" spans="1:3" ht="16.5" customHeight="1">
      <c r="A274" s="223" t="s">
        <v>195</v>
      </c>
      <c r="B274" s="220">
        <v>0</v>
      </c>
      <c r="C274" s="219"/>
    </row>
    <row r="275" spans="1:3" ht="16.5" customHeight="1">
      <c r="A275" s="223" t="s">
        <v>196</v>
      </c>
      <c r="B275" s="220">
        <v>323</v>
      </c>
      <c r="C275" s="219">
        <v>90.98591549295774</v>
      </c>
    </row>
    <row r="276" spans="1:3" ht="16.5" customHeight="1">
      <c r="A276" s="222" t="s">
        <v>197</v>
      </c>
      <c r="B276" s="220">
        <v>0</v>
      </c>
      <c r="C276" s="219"/>
    </row>
    <row r="277" spans="1:3" ht="16.5" customHeight="1">
      <c r="A277" s="223" t="s">
        <v>198</v>
      </c>
      <c r="B277" s="220">
        <v>0</v>
      </c>
      <c r="C277" s="219"/>
    </row>
    <row r="278" spans="1:3" ht="16.5" customHeight="1">
      <c r="A278" s="222" t="s">
        <v>199</v>
      </c>
      <c r="B278" s="220">
        <v>0</v>
      </c>
      <c r="C278" s="219"/>
    </row>
    <row r="279" spans="1:3" ht="16.5" customHeight="1">
      <c r="A279" s="223" t="s">
        <v>200</v>
      </c>
      <c r="B279" s="220">
        <v>0</v>
      </c>
      <c r="C279" s="219"/>
    </row>
    <row r="280" spans="1:3" ht="16.5" customHeight="1">
      <c r="A280" s="223" t="s">
        <v>201</v>
      </c>
      <c r="B280" s="220">
        <v>0</v>
      </c>
      <c r="C280" s="219"/>
    </row>
    <row r="281" spans="1:3" ht="16.5" customHeight="1">
      <c r="A281" s="223" t="s">
        <v>202</v>
      </c>
      <c r="B281" s="220">
        <v>0</v>
      </c>
      <c r="C281" s="219"/>
    </row>
    <row r="282" spans="1:3" ht="16.5" customHeight="1">
      <c r="A282" s="223" t="s">
        <v>203</v>
      </c>
      <c r="B282" s="220">
        <v>323</v>
      </c>
      <c r="C282" s="219">
        <v>90.98591549295774</v>
      </c>
    </row>
    <row r="283" spans="1:3" ht="16.5" customHeight="1">
      <c r="A283" s="222" t="s">
        <v>204</v>
      </c>
      <c r="B283" s="220">
        <v>70</v>
      </c>
      <c r="C283" s="219">
        <v>100</v>
      </c>
    </row>
    <row r="284" spans="1:3" ht="16.5" customHeight="1">
      <c r="A284" s="223" t="s">
        <v>205</v>
      </c>
      <c r="B284" s="220">
        <v>0</v>
      </c>
      <c r="C284" s="219"/>
    </row>
    <row r="285" spans="1:3" ht="16.5" customHeight="1">
      <c r="A285" s="223" t="s">
        <v>206</v>
      </c>
      <c r="B285" s="220">
        <v>99</v>
      </c>
      <c r="C285" s="219"/>
    </row>
    <row r="286" spans="1:3" ht="16.5" customHeight="1">
      <c r="A286" s="223" t="s">
        <v>207</v>
      </c>
      <c r="B286" s="220">
        <v>0</v>
      </c>
      <c r="C286" s="219"/>
    </row>
    <row r="287" spans="1:3" ht="16.5" customHeight="1">
      <c r="A287" s="223" t="s">
        <v>208</v>
      </c>
      <c r="B287" s="220">
        <v>0</v>
      </c>
      <c r="C287" s="219"/>
    </row>
    <row r="288" spans="1:3" ht="16.5" customHeight="1">
      <c r="A288" s="223" t="s">
        <v>209</v>
      </c>
      <c r="B288" s="220">
        <v>0</v>
      </c>
      <c r="C288" s="219">
        <v>0</v>
      </c>
    </row>
    <row r="289" spans="1:3" ht="16.5" customHeight="1">
      <c r="A289" s="222" t="s">
        <v>210</v>
      </c>
      <c r="B289" s="220">
        <v>154</v>
      </c>
      <c r="C289" s="219">
        <v>87.00564971751412</v>
      </c>
    </row>
    <row r="290" spans="1:3" ht="16.5" customHeight="1">
      <c r="A290" s="223" t="s">
        <v>1170</v>
      </c>
      <c r="B290" s="220">
        <v>0</v>
      </c>
      <c r="C290" s="219">
        <v>0</v>
      </c>
    </row>
    <row r="291" spans="1:3" ht="16.5" customHeight="1">
      <c r="A291" s="222" t="s">
        <v>211</v>
      </c>
      <c r="B291" s="220">
        <v>0</v>
      </c>
      <c r="C291" s="219"/>
    </row>
    <row r="292" spans="1:3" ht="16.5" customHeight="1">
      <c r="A292" s="222" t="s">
        <v>212</v>
      </c>
      <c r="B292" s="220">
        <v>0</v>
      </c>
      <c r="C292" s="219"/>
    </row>
    <row r="293" spans="1:3" ht="16.5" customHeight="1">
      <c r="A293" s="223" t="s">
        <v>213</v>
      </c>
      <c r="B293" s="220">
        <v>0</v>
      </c>
      <c r="C293" s="219"/>
    </row>
    <row r="294" spans="1:3" ht="16.5" customHeight="1">
      <c r="A294" s="222" t="s">
        <v>214</v>
      </c>
      <c r="B294" s="220">
        <v>31234</v>
      </c>
      <c r="C294" s="219">
        <v>90.96045197740112</v>
      </c>
    </row>
    <row r="295" spans="1:3" ht="16.5" customHeight="1">
      <c r="A295" s="223" t="s">
        <v>1391</v>
      </c>
      <c r="B295" s="220">
        <v>0</v>
      </c>
      <c r="C295" s="219"/>
    </row>
    <row r="296" spans="1:3" ht="16.5" customHeight="1">
      <c r="A296" s="222" t="s">
        <v>1392</v>
      </c>
      <c r="B296" s="220">
        <v>0</v>
      </c>
      <c r="C296" s="219"/>
    </row>
    <row r="297" spans="1:3" ht="16.5" customHeight="1">
      <c r="A297" s="223" t="s">
        <v>1393</v>
      </c>
      <c r="B297" s="220">
        <v>0</v>
      </c>
      <c r="C297" s="219"/>
    </row>
    <row r="298" spans="1:3" ht="16.5" customHeight="1">
      <c r="A298" s="222" t="s">
        <v>215</v>
      </c>
      <c r="B298" s="220">
        <v>28461</v>
      </c>
      <c r="C298" s="219">
        <v>89.46342690095244</v>
      </c>
    </row>
    <row r="299" spans="1:3" ht="16.5" customHeight="1">
      <c r="A299" s="223" t="s">
        <v>66</v>
      </c>
      <c r="B299" s="220">
        <v>21324</v>
      </c>
      <c r="C299" s="219">
        <v>102.71676300578034</v>
      </c>
    </row>
    <row r="300" spans="1:3" ht="16.5" customHeight="1">
      <c r="A300" s="223" t="s">
        <v>67</v>
      </c>
      <c r="B300" s="220">
        <v>0</v>
      </c>
      <c r="C300" s="219">
        <v>0</v>
      </c>
    </row>
    <row r="301" spans="1:3" ht="16.5" customHeight="1">
      <c r="A301" s="223" t="s">
        <v>68</v>
      </c>
      <c r="B301" s="220">
        <v>0</v>
      </c>
      <c r="C301" s="219"/>
    </row>
    <row r="302" spans="1:3" ht="16.5" customHeight="1">
      <c r="A302" s="223" t="s">
        <v>109</v>
      </c>
      <c r="B302" s="220">
        <v>227</v>
      </c>
      <c r="C302" s="219">
        <v>36.03174603174603</v>
      </c>
    </row>
    <row r="303" spans="1:3" ht="16.5" customHeight="1">
      <c r="A303" s="223" t="s">
        <v>1394</v>
      </c>
      <c r="B303" s="220">
        <v>297</v>
      </c>
      <c r="C303" s="219">
        <v>68.75</v>
      </c>
    </row>
    <row r="304" spans="1:3" ht="16.5" customHeight="1">
      <c r="A304" s="223" t="s">
        <v>1395</v>
      </c>
      <c r="B304" s="220">
        <v>0</v>
      </c>
      <c r="C304" s="219"/>
    </row>
    <row r="305" spans="1:3" ht="16.5" customHeight="1">
      <c r="A305" s="223" t="s">
        <v>1647</v>
      </c>
      <c r="B305" s="220">
        <v>0</v>
      </c>
      <c r="C305" s="219"/>
    </row>
    <row r="306" spans="1:3" ht="16.5" customHeight="1">
      <c r="A306" s="223" t="s">
        <v>1648</v>
      </c>
      <c r="B306" s="220">
        <v>0</v>
      </c>
      <c r="C306" s="219"/>
    </row>
    <row r="307" spans="1:3" ht="16.5" customHeight="1">
      <c r="A307" s="223" t="s">
        <v>75</v>
      </c>
      <c r="B307" s="220">
        <v>616</v>
      </c>
      <c r="C307" s="219">
        <v>105.11945392491468</v>
      </c>
    </row>
    <row r="308" spans="1:3" ht="16.5" customHeight="1">
      <c r="A308" s="222" t="s">
        <v>216</v>
      </c>
      <c r="B308" s="220">
        <v>5997</v>
      </c>
      <c r="C308" s="219">
        <v>64.79740680713128</v>
      </c>
    </row>
    <row r="309" spans="1:3" ht="16.5" customHeight="1">
      <c r="A309" s="223" t="s">
        <v>217</v>
      </c>
      <c r="B309" s="220">
        <v>100</v>
      </c>
      <c r="C309" s="219">
        <v>100</v>
      </c>
    </row>
    <row r="310" spans="1:3" ht="16.5" customHeight="1">
      <c r="A310" s="222" t="s">
        <v>66</v>
      </c>
      <c r="B310" s="220">
        <v>0</v>
      </c>
      <c r="C310" s="219"/>
    </row>
    <row r="311" spans="1:3" ht="16.5" customHeight="1">
      <c r="A311" s="222" t="s">
        <v>67</v>
      </c>
      <c r="B311" s="220">
        <v>0</v>
      </c>
      <c r="C311" s="219"/>
    </row>
    <row r="312" spans="1:3" ht="16.5" customHeight="1">
      <c r="A312" s="223" t="s">
        <v>68</v>
      </c>
      <c r="B312" s="220">
        <v>0</v>
      </c>
      <c r="C312" s="219"/>
    </row>
    <row r="313" spans="1:3" ht="16.5" customHeight="1">
      <c r="A313" s="223" t="s">
        <v>218</v>
      </c>
      <c r="B313" s="220">
        <v>0</v>
      </c>
      <c r="C313" s="219"/>
    </row>
    <row r="314" spans="1:3" ht="16.5" customHeight="1">
      <c r="A314" s="222" t="s">
        <v>75</v>
      </c>
      <c r="B314" s="220">
        <v>0</v>
      </c>
      <c r="C314" s="219"/>
    </row>
    <row r="315" spans="1:3" ht="16.5" customHeight="1">
      <c r="A315" s="223" t="s">
        <v>219</v>
      </c>
      <c r="B315" s="220">
        <v>100</v>
      </c>
      <c r="C315" s="219">
        <v>100</v>
      </c>
    </row>
    <row r="316" spans="1:3" ht="16.5" customHeight="1">
      <c r="A316" s="223" t="s">
        <v>220</v>
      </c>
      <c r="B316" s="220">
        <v>160</v>
      </c>
      <c r="C316" s="219">
        <v>89.8876404494382</v>
      </c>
    </row>
    <row r="317" spans="1:3" ht="16.5" customHeight="1">
      <c r="A317" s="223" t="s">
        <v>66</v>
      </c>
      <c r="B317" s="220">
        <v>0</v>
      </c>
      <c r="C317" s="219">
        <v>0</v>
      </c>
    </row>
    <row r="318" spans="1:3" ht="16.5" customHeight="1">
      <c r="A318" s="223" t="s">
        <v>67</v>
      </c>
      <c r="B318" s="220">
        <v>0</v>
      </c>
      <c r="C318" s="219"/>
    </row>
    <row r="319" spans="1:3" ht="16.5" customHeight="1">
      <c r="A319" s="223" t="s">
        <v>68</v>
      </c>
      <c r="B319" s="220">
        <v>0</v>
      </c>
      <c r="C319" s="219"/>
    </row>
    <row r="320" spans="1:3" ht="16.5" customHeight="1">
      <c r="A320" s="223" t="s">
        <v>221</v>
      </c>
      <c r="B320" s="220">
        <v>0</v>
      </c>
      <c r="C320" s="219"/>
    </row>
    <row r="321" spans="1:3" ht="16.5" customHeight="1">
      <c r="A321" s="223" t="s">
        <v>1396</v>
      </c>
      <c r="B321" s="220">
        <v>0</v>
      </c>
      <c r="C321" s="219"/>
    </row>
    <row r="322" spans="1:3" ht="16.5" customHeight="1">
      <c r="A322" s="223" t="s">
        <v>75</v>
      </c>
      <c r="B322" s="220">
        <v>0</v>
      </c>
      <c r="C322" s="219"/>
    </row>
    <row r="323" spans="1:3" ht="16.5" customHeight="1">
      <c r="A323" s="223" t="s">
        <v>222</v>
      </c>
      <c r="B323" s="220">
        <v>160</v>
      </c>
      <c r="C323" s="219">
        <v>106.66666666666667</v>
      </c>
    </row>
    <row r="324" spans="1:3" ht="16.5" customHeight="1">
      <c r="A324" s="223" t="s">
        <v>223</v>
      </c>
      <c r="B324" s="220">
        <v>372</v>
      </c>
      <c r="C324" s="219">
        <v>372</v>
      </c>
    </row>
    <row r="325" spans="1:3" ht="16.5" customHeight="1">
      <c r="A325" s="222" t="s">
        <v>66</v>
      </c>
      <c r="B325" s="220">
        <v>0</v>
      </c>
      <c r="C325" s="219">
        <v>0</v>
      </c>
    </row>
    <row r="326" spans="1:3" ht="16.5" customHeight="1">
      <c r="A326" s="223" t="s">
        <v>67</v>
      </c>
      <c r="B326" s="220">
        <v>0</v>
      </c>
      <c r="C326" s="219"/>
    </row>
    <row r="327" spans="1:3" ht="16.5" customHeight="1">
      <c r="A327" s="223" t="s">
        <v>68</v>
      </c>
      <c r="B327" s="220">
        <v>0</v>
      </c>
      <c r="C327" s="219"/>
    </row>
    <row r="328" spans="1:3" ht="16.5" customHeight="1">
      <c r="A328" s="223" t="s">
        <v>224</v>
      </c>
      <c r="B328" s="220">
        <v>0</v>
      </c>
      <c r="C328" s="219"/>
    </row>
    <row r="329" spans="1:3" ht="16.5" customHeight="1">
      <c r="A329" s="223" t="s">
        <v>225</v>
      </c>
      <c r="B329" s="220">
        <v>0</v>
      </c>
      <c r="C329" s="219"/>
    </row>
    <row r="330" spans="1:3" ht="16.5" customHeight="1">
      <c r="A330" s="223" t="s">
        <v>226</v>
      </c>
      <c r="B330" s="220">
        <v>0</v>
      </c>
      <c r="C330" s="219"/>
    </row>
    <row r="331" spans="1:3" ht="16.5" customHeight="1">
      <c r="A331" s="223" t="s">
        <v>75</v>
      </c>
      <c r="B331" s="220">
        <v>0</v>
      </c>
      <c r="C331" s="219"/>
    </row>
    <row r="332" spans="1:3" ht="16.5" customHeight="1">
      <c r="A332" s="222" t="s">
        <v>227</v>
      </c>
      <c r="B332" s="220">
        <v>372</v>
      </c>
      <c r="C332" s="219"/>
    </row>
    <row r="333" spans="1:3" ht="16.5" customHeight="1">
      <c r="A333" s="223" t="s">
        <v>228</v>
      </c>
      <c r="B333" s="220">
        <v>2045</v>
      </c>
      <c r="C333" s="219">
        <v>98.50674373795762</v>
      </c>
    </row>
    <row r="334" spans="1:3" ht="16.5" customHeight="1">
      <c r="A334" s="223" t="s">
        <v>66</v>
      </c>
      <c r="B334" s="220">
        <v>1762</v>
      </c>
      <c r="C334" s="219">
        <v>119.94554118447924</v>
      </c>
    </row>
    <row r="335" spans="1:3" ht="16.5" customHeight="1">
      <c r="A335" s="223" t="s">
        <v>67</v>
      </c>
      <c r="B335" s="220">
        <v>0</v>
      </c>
      <c r="C335" s="219"/>
    </row>
    <row r="336" spans="1:3" ht="16.5" customHeight="1">
      <c r="A336" s="223" t="s">
        <v>68</v>
      </c>
      <c r="B336" s="220">
        <v>0</v>
      </c>
      <c r="C336" s="219"/>
    </row>
    <row r="337" spans="1:3" ht="16.5" customHeight="1">
      <c r="A337" s="223" t="s">
        <v>229</v>
      </c>
      <c r="B337" s="220">
        <v>0</v>
      </c>
      <c r="C337" s="219"/>
    </row>
    <row r="338" spans="1:3" ht="16.5" customHeight="1">
      <c r="A338" s="223" t="s">
        <v>230</v>
      </c>
      <c r="B338" s="220">
        <v>23</v>
      </c>
      <c r="C338" s="219">
        <v>65.71428571428571</v>
      </c>
    </row>
    <row r="339" spans="1:3" ht="16.5" customHeight="1">
      <c r="A339" s="223" t="s">
        <v>1649</v>
      </c>
      <c r="B339" s="220">
        <v>0</v>
      </c>
      <c r="C339" s="219"/>
    </row>
    <row r="340" spans="1:3" ht="16.5" customHeight="1">
      <c r="A340" s="222" t="s">
        <v>1650</v>
      </c>
      <c r="B340" s="220">
        <v>16</v>
      </c>
      <c r="C340" s="219">
        <v>43.24324324324324</v>
      </c>
    </row>
    <row r="341" spans="1:3" ht="16.5" customHeight="1">
      <c r="A341" s="223" t="s">
        <v>1397</v>
      </c>
      <c r="B341" s="220">
        <v>0</v>
      </c>
      <c r="C341" s="219"/>
    </row>
    <row r="342" spans="1:3" ht="16.5" customHeight="1">
      <c r="A342" s="223" t="s">
        <v>231</v>
      </c>
      <c r="B342" s="220">
        <v>11</v>
      </c>
      <c r="C342" s="219">
        <v>68.75</v>
      </c>
    </row>
    <row r="343" spans="1:3" ht="16.5" customHeight="1">
      <c r="A343" s="223" t="s">
        <v>86</v>
      </c>
      <c r="B343" s="220">
        <v>0</v>
      </c>
      <c r="C343" s="219"/>
    </row>
    <row r="344" spans="1:3" ht="16.5" customHeight="1">
      <c r="A344" s="223" t="s">
        <v>109</v>
      </c>
      <c r="B344" s="220">
        <v>0</v>
      </c>
      <c r="C344" s="219"/>
    </row>
    <row r="345" spans="1:3" ht="16.5" customHeight="1">
      <c r="A345" s="223" t="s">
        <v>75</v>
      </c>
      <c r="B345" s="220">
        <v>0</v>
      </c>
      <c r="C345" s="219"/>
    </row>
    <row r="346" spans="1:3" ht="16.5" customHeight="1">
      <c r="A346" s="223" t="s">
        <v>232</v>
      </c>
      <c r="B346" s="220">
        <v>233</v>
      </c>
      <c r="C346" s="219">
        <v>44.89402697495183</v>
      </c>
    </row>
    <row r="347" spans="1:3" ht="16.5" customHeight="1">
      <c r="A347" s="223" t="s">
        <v>233</v>
      </c>
      <c r="B347" s="220">
        <v>0</v>
      </c>
      <c r="C347" s="219"/>
    </row>
    <row r="348" spans="1:3" ht="16.5" customHeight="1">
      <c r="A348" s="223" t="s">
        <v>66</v>
      </c>
      <c r="B348" s="220">
        <v>0</v>
      </c>
      <c r="C348" s="219"/>
    </row>
    <row r="349" spans="1:3" ht="16.5" customHeight="1">
      <c r="A349" s="222" t="s">
        <v>67</v>
      </c>
      <c r="B349" s="220">
        <v>0</v>
      </c>
      <c r="C349" s="219"/>
    </row>
    <row r="350" spans="1:3" ht="16.5" customHeight="1">
      <c r="A350" s="223" t="s">
        <v>68</v>
      </c>
      <c r="B350" s="220">
        <v>0</v>
      </c>
      <c r="C350" s="219"/>
    </row>
    <row r="351" spans="1:3" ht="16.5" customHeight="1">
      <c r="A351" s="223" t="s">
        <v>234</v>
      </c>
      <c r="B351" s="220">
        <v>0</v>
      </c>
      <c r="C351" s="219"/>
    </row>
    <row r="352" spans="1:3" ht="16.5" customHeight="1">
      <c r="A352" s="223" t="s">
        <v>235</v>
      </c>
      <c r="B352" s="220">
        <v>0</v>
      </c>
      <c r="C352" s="219"/>
    </row>
    <row r="353" spans="1:3" ht="16.5" customHeight="1">
      <c r="A353" s="223" t="s">
        <v>236</v>
      </c>
      <c r="B353" s="220">
        <v>0</v>
      </c>
      <c r="C353" s="219"/>
    </row>
    <row r="354" spans="1:3" ht="16.5" customHeight="1">
      <c r="A354" s="223" t="s">
        <v>109</v>
      </c>
      <c r="B354" s="220">
        <v>0</v>
      </c>
      <c r="C354" s="219"/>
    </row>
    <row r="355" spans="1:3" ht="16.5" customHeight="1">
      <c r="A355" s="223" t="s">
        <v>75</v>
      </c>
      <c r="B355" s="220">
        <v>0</v>
      </c>
      <c r="C355" s="219"/>
    </row>
    <row r="356" spans="1:3" ht="16.5" customHeight="1">
      <c r="A356" s="223" t="s">
        <v>237</v>
      </c>
      <c r="B356" s="220">
        <v>0</v>
      </c>
      <c r="C356" s="219"/>
    </row>
    <row r="357" spans="1:3" ht="16.5" customHeight="1">
      <c r="A357" s="223" t="s">
        <v>238</v>
      </c>
      <c r="B357" s="220">
        <v>0</v>
      </c>
      <c r="C357" s="219"/>
    </row>
    <row r="358" spans="1:3" ht="16.5" customHeight="1">
      <c r="A358" s="223" t="s">
        <v>66</v>
      </c>
      <c r="B358" s="220">
        <v>0</v>
      </c>
      <c r="C358" s="219"/>
    </row>
    <row r="359" spans="1:3" ht="16.5" customHeight="1">
      <c r="A359" s="223" t="s">
        <v>67</v>
      </c>
      <c r="B359" s="220">
        <v>0</v>
      </c>
      <c r="C359" s="219"/>
    </row>
    <row r="360" spans="1:3" ht="16.5" customHeight="1">
      <c r="A360" s="223" t="s">
        <v>68</v>
      </c>
      <c r="B360" s="220">
        <v>0</v>
      </c>
      <c r="C360" s="219"/>
    </row>
    <row r="361" spans="1:3" ht="16.5" customHeight="1">
      <c r="A361" s="223" t="s">
        <v>239</v>
      </c>
      <c r="B361" s="220">
        <v>0</v>
      </c>
      <c r="C361" s="219"/>
    </row>
    <row r="362" spans="1:3" ht="16.5" customHeight="1">
      <c r="A362" s="223" t="s">
        <v>240</v>
      </c>
      <c r="B362" s="220">
        <v>0</v>
      </c>
      <c r="C362" s="219"/>
    </row>
    <row r="363" spans="1:3" ht="16.5" customHeight="1">
      <c r="A363" s="223" t="s">
        <v>241</v>
      </c>
      <c r="B363" s="220">
        <v>0</v>
      </c>
      <c r="C363" s="219"/>
    </row>
    <row r="364" spans="1:3" ht="16.5" customHeight="1">
      <c r="A364" s="223" t="s">
        <v>109</v>
      </c>
      <c r="B364" s="220">
        <v>0</v>
      </c>
      <c r="C364" s="219"/>
    </row>
    <row r="365" spans="1:3" ht="16.5" customHeight="1">
      <c r="A365" s="222" t="s">
        <v>75</v>
      </c>
      <c r="B365" s="220">
        <v>0</v>
      </c>
      <c r="C365" s="219"/>
    </row>
    <row r="366" spans="1:3" ht="16.5" customHeight="1">
      <c r="A366" s="223" t="s">
        <v>242</v>
      </c>
      <c r="B366" s="220">
        <v>0</v>
      </c>
      <c r="C366" s="219"/>
    </row>
    <row r="367" spans="1:3" ht="16.5" customHeight="1">
      <c r="A367" s="223" t="s">
        <v>243</v>
      </c>
      <c r="B367" s="220">
        <v>0</v>
      </c>
      <c r="C367" s="219"/>
    </row>
    <row r="368" spans="1:3" ht="16.5" customHeight="1">
      <c r="A368" s="223" t="s">
        <v>66</v>
      </c>
      <c r="B368" s="220">
        <v>0</v>
      </c>
      <c r="C368" s="219"/>
    </row>
    <row r="369" spans="1:3" ht="16.5" customHeight="1">
      <c r="A369" s="223" t="s">
        <v>67</v>
      </c>
      <c r="B369" s="220">
        <v>0</v>
      </c>
      <c r="C369" s="219"/>
    </row>
    <row r="370" spans="1:3" ht="16.5" customHeight="1">
      <c r="A370" s="223" t="s">
        <v>68</v>
      </c>
      <c r="B370" s="220">
        <v>0</v>
      </c>
      <c r="C370" s="219"/>
    </row>
    <row r="371" spans="1:3" ht="16.5" customHeight="1">
      <c r="A371" s="223" t="s">
        <v>244</v>
      </c>
      <c r="B371" s="220">
        <v>0</v>
      </c>
      <c r="C371" s="219"/>
    </row>
    <row r="372" spans="1:3" ht="16.5" customHeight="1">
      <c r="A372" s="223" t="s">
        <v>245</v>
      </c>
      <c r="B372" s="220">
        <v>0</v>
      </c>
      <c r="C372" s="219"/>
    </row>
    <row r="373" spans="1:3" ht="16.5" customHeight="1">
      <c r="A373" s="223" t="s">
        <v>75</v>
      </c>
      <c r="B373" s="220">
        <v>0</v>
      </c>
      <c r="C373" s="219"/>
    </row>
    <row r="374" spans="1:3" ht="16.5" customHeight="1">
      <c r="A374" s="223" t="s">
        <v>246</v>
      </c>
      <c r="B374" s="220">
        <v>0</v>
      </c>
      <c r="C374" s="219"/>
    </row>
    <row r="375" spans="1:3" ht="16.5" customHeight="1">
      <c r="A375" s="222" t="s">
        <v>247</v>
      </c>
      <c r="B375" s="220">
        <v>0</v>
      </c>
      <c r="C375" s="219"/>
    </row>
    <row r="376" spans="1:3" ht="16.5" customHeight="1">
      <c r="A376" s="223" t="s">
        <v>66</v>
      </c>
      <c r="B376" s="220">
        <v>0</v>
      </c>
      <c r="C376" s="219"/>
    </row>
    <row r="377" spans="1:3" ht="16.5" customHeight="1">
      <c r="A377" s="223" t="s">
        <v>67</v>
      </c>
      <c r="B377" s="220">
        <v>0</v>
      </c>
      <c r="C377" s="219"/>
    </row>
    <row r="378" spans="1:3" ht="16.5" customHeight="1">
      <c r="A378" s="223" t="s">
        <v>109</v>
      </c>
      <c r="B378" s="220">
        <v>0</v>
      </c>
      <c r="C378" s="219"/>
    </row>
    <row r="379" spans="1:3" ht="16.5" customHeight="1">
      <c r="A379" s="223" t="s">
        <v>1398</v>
      </c>
      <c r="B379" s="220">
        <v>0</v>
      </c>
      <c r="C379" s="219"/>
    </row>
    <row r="380" spans="1:3" ht="16.5" customHeight="1">
      <c r="A380" s="223" t="s">
        <v>248</v>
      </c>
      <c r="B380" s="220">
        <v>0</v>
      </c>
      <c r="C380" s="219"/>
    </row>
    <row r="381" spans="1:3" ht="16.5" customHeight="1">
      <c r="A381" s="223" t="s">
        <v>249</v>
      </c>
      <c r="B381" s="220">
        <v>96</v>
      </c>
      <c r="C381" s="219">
        <v>135.2112676056338</v>
      </c>
    </row>
    <row r="382" spans="1:3" ht="16.5" customHeight="1">
      <c r="A382" s="223" t="s">
        <v>1651</v>
      </c>
      <c r="B382" s="220">
        <v>49</v>
      </c>
      <c r="C382" s="219"/>
    </row>
    <row r="383" spans="1:3" ht="16.5" customHeight="1">
      <c r="A383" s="223" t="s">
        <v>250</v>
      </c>
      <c r="B383" s="220">
        <v>47</v>
      </c>
      <c r="C383" s="219">
        <v>66.19718309859155</v>
      </c>
    </row>
    <row r="384" spans="1:3" ht="16.5" customHeight="1">
      <c r="A384" s="223" t="s">
        <v>251</v>
      </c>
      <c r="B384" s="220">
        <v>136182</v>
      </c>
      <c r="C384" s="219">
        <v>100.0477530359911</v>
      </c>
    </row>
    <row r="385" spans="1:3" ht="16.5" customHeight="1">
      <c r="A385" s="222" t="s">
        <v>252</v>
      </c>
      <c r="B385" s="220">
        <v>891</v>
      </c>
      <c r="C385" s="219">
        <v>91.7610710607621</v>
      </c>
    </row>
    <row r="386" spans="1:3" ht="16.5" customHeight="1">
      <c r="A386" s="223" t="s">
        <v>66</v>
      </c>
      <c r="B386" s="220">
        <v>273</v>
      </c>
      <c r="C386" s="219">
        <v>97.5</v>
      </c>
    </row>
    <row r="387" spans="1:3" ht="16.5" customHeight="1">
      <c r="A387" s="223" t="s">
        <v>67</v>
      </c>
      <c r="B387" s="220">
        <v>0</v>
      </c>
      <c r="C387" s="219"/>
    </row>
    <row r="388" spans="1:3" ht="16.5" customHeight="1">
      <c r="A388" s="223" t="s">
        <v>68</v>
      </c>
      <c r="B388" s="220">
        <v>0</v>
      </c>
      <c r="C388" s="219"/>
    </row>
    <row r="389" spans="1:3" ht="16.5" customHeight="1">
      <c r="A389" s="223" t="s">
        <v>253</v>
      </c>
      <c r="B389" s="220">
        <v>618</v>
      </c>
      <c r="C389" s="219">
        <v>89.4356005788712</v>
      </c>
    </row>
    <row r="390" spans="1:3" ht="16.5" customHeight="1">
      <c r="A390" s="223" t="s">
        <v>254</v>
      </c>
      <c r="B390" s="220">
        <v>116234</v>
      </c>
      <c r="C390" s="219">
        <v>99.4651674239896</v>
      </c>
    </row>
    <row r="391" spans="1:3" ht="16.5" customHeight="1">
      <c r="A391" s="223" t="s">
        <v>255</v>
      </c>
      <c r="B391" s="220">
        <v>7536</v>
      </c>
      <c r="C391" s="219">
        <v>96.18379068283343</v>
      </c>
    </row>
    <row r="392" spans="1:3" ht="16.5" customHeight="1">
      <c r="A392" s="223" t="s">
        <v>256</v>
      </c>
      <c r="B392" s="220">
        <v>54776</v>
      </c>
      <c r="C392" s="219">
        <v>107.14760768358045</v>
      </c>
    </row>
    <row r="393" spans="1:3" ht="16.5" customHeight="1">
      <c r="A393" s="222" t="s">
        <v>257</v>
      </c>
      <c r="B393" s="220">
        <v>41142</v>
      </c>
      <c r="C393" s="219">
        <v>91.37387287345089</v>
      </c>
    </row>
    <row r="394" spans="1:3" ht="16.5" customHeight="1">
      <c r="A394" s="223" t="s">
        <v>258</v>
      </c>
      <c r="B394" s="220">
        <v>7578</v>
      </c>
      <c r="C394" s="219">
        <v>100.87859424920127</v>
      </c>
    </row>
    <row r="395" spans="1:3" ht="16.5" customHeight="1">
      <c r="A395" s="223" t="s">
        <v>259</v>
      </c>
      <c r="B395" s="220">
        <v>0</v>
      </c>
      <c r="C395" s="219"/>
    </row>
    <row r="396" spans="1:3" ht="16.5" customHeight="1">
      <c r="A396" s="223" t="s">
        <v>260</v>
      </c>
      <c r="B396" s="220">
        <v>5202</v>
      </c>
      <c r="C396" s="219">
        <v>96.97986577181209</v>
      </c>
    </row>
    <row r="397" spans="1:3" ht="16.5" customHeight="1">
      <c r="A397" s="223" t="s">
        <v>261</v>
      </c>
      <c r="B397" s="220">
        <v>6068</v>
      </c>
      <c r="C397" s="219">
        <v>103.83299110198494</v>
      </c>
    </row>
    <row r="398" spans="1:3" ht="16.5" customHeight="1">
      <c r="A398" s="223" t="s">
        <v>262</v>
      </c>
      <c r="B398" s="220">
        <v>0</v>
      </c>
      <c r="C398" s="219"/>
    </row>
    <row r="399" spans="1:3" ht="16.5" customHeight="1">
      <c r="A399" s="222" t="s">
        <v>1652</v>
      </c>
      <c r="B399" s="220">
        <v>5619</v>
      </c>
      <c r="C399" s="219">
        <v>103.80565305745428</v>
      </c>
    </row>
    <row r="400" spans="1:3" ht="16.5" customHeight="1">
      <c r="A400" s="223" t="s">
        <v>263</v>
      </c>
      <c r="B400" s="220">
        <v>449</v>
      </c>
      <c r="C400" s="219">
        <v>104.17633410672853</v>
      </c>
    </row>
    <row r="401" spans="1:3" ht="16.5" customHeight="1">
      <c r="A401" s="222" t="s">
        <v>264</v>
      </c>
      <c r="B401" s="220">
        <v>0</v>
      </c>
      <c r="C401" s="219"/>
    </row>
    <row r="402" spans="1:3" ht="16.5" customHeight="1">
      <c r="A402" s="222" t="s">
        <v>265</v>
      </c>
      <c r="B402" s="220">
        <v>0</v>
      </c>
      <c r="C402" s="219"/>
    </row>
    <row r="403" spans="1:3" ht="16.5" customHeight="1">
      <c r="A403" s="223" t="s">
        <v>266</v>
      </c>
      <c r="B403" s="220">
        <v>0</v>
      </c>
      <c r="C403" s="219"/>
    </row>
    <row r="404" spans="1:3" ht="16.5" customHeight="1">
      <c r="A404" s="223" t="s">
        <v>267</v>
      </c>
      <c r="B404" s="220">
        <v>0</v>
      </c>
      <c r="C404" s="219"/>
    </row>
    <row r="405" spans="1:3" ht="16.5" customHeight="1">
      <c r="A405" s="223" t="s">
        <v>268</v>
      </c>
      <c r="B405" s="220">
        <v>0</v>
      </c>
      <c r="C405" s="219"/>
    </row>
    <row r="406" spans="1:3" ht="16.5" customHeight="1">
      <c r="A406" s="223" t="s">
        <v>269</v>
      </c>
      <c r="B406" s="220">
        <v>0</v>
      </c>
      <c r="C406" s="219"/>
    </row>
    <row r="407" spans="1:3" ht="16.5" customHeight="1">
      <c r="A407" s="222" t="s">
        <v>270</v>
      </c>
      <c r="B407" s="220">
        <v>0</v>
      </c>
      <c r="C407" s="219"/>
    </row>
    <row r="408" spans="1:3" ht="16.5" customHeight="1">
      <c r="A408" s="223" t="s">
        <v>271</v>
      </c>
      <c r="B408" s="220">
        <v>0</v>
      </c>
      <c r="C408" s="219"/>
    </row>
    <row r="409" spans="1:3" ht="16.5" customHeight="1">
      <c r="A409" s="223" t="s">
        <v>272</v>
      </c>
      <c r="B409" s="220">
        <v>60</v>
      </c>
      <c r="C409" s="219">
        <v>86.95652173913044</v>
      </c>
    </row>
    <row r="410" spans="1:3" ht="16.5" customHeight="1">
      <c r="A410" s="223" t="s">
        <v>273</v>
      </c>
      <c r="B410" s="220">
        <v>60</v>
      </c>
      <c r="C410" s="219">
        <v>86.95652173913044</v>
      </c>
    </row>
    <row r="411" spans="1:3" ht="16.5" customHeight="1">
      <c r="A411" s="223" t="s">
        <v>274</v>
      </c>
      <c r="B411" s="220">
        <v>0</v>
      </c>
      <c r="C411" s="219"/>
    </row>
    <row r="412" spans="1:3" ht="16.5" customHeight="1">
      <c r="A412" s="223" t="s">
        <v>275</v>
      </c>
      <c r="B412" s="220">
        <v>0</v>
      </c>
      <c r="C412" s="219"/>
    </row>
    <row r="413" spans="1:3" ht="16.5" customHeight="1">
      <c r="A413" s="223" t="s">
        <v>276</v>
      </c>
      <c r="B413" s="220">
        <v>0</v>
      </c>
      <c r="C413" s="219"/>
    </row>
    <row r="414" spans="1:3" ht="16.5" customHeight="1">
      <c r="A414" s="223" t="s">
        <v>277</v>
      </c>
      <c r="B414" s="220">
        <v>0</v>
      </c>
      <c r="C414" s="219"/>
    </row>
    <row r="415" spans="1:3" ht="16.5" customHeight="1">
      <c r="A415" s="223" t="s">
        <v>278</v>
      </c>
      <c r="B415" s="220">
        <v>0</v>
      </c>
      <c r="C415" s="219"/>
    </row>
    <row r="416" spans="1:3" ht="16.5" customHeight="1">
      <c r="A416" s="222" t="s">
        <v>279</v>
      </c>
      <c r="B416" s="220">
        <v>0</v>
      </c>
      <c r="C416" s="219"/>
    </row>
    <row r="417" spans="1:3" ht="16.5" customHeight="1">
      <c r="A417" s="223" t="s">
        <v>280</v>
      </c>
      <c r="B417" s="220">
        <v>704</v>
      </c>
      <c r="C417" s="219">
        <v>79.45823927765237</v>
      </c>
    </row>
    <row r="418" spans="1:3" ht="16.5" customHeight="1">
      <c r="A418" s="223" t="s">
        <v>281</v>
      </c>
      <c r="B418" s="220">
        <v>702</v>
      </c>
      <c r="C418" s="219">
        <v>95.64032697547684</v>
      </c>
    </row>
    <row r="419" spans="1:3" ht="16.5" customHeight="1">
      <c r="A419" s="223" t="s">
        <v>282</v>
      </c>
      <c r="B419" s="220">
        <v>0</v>
      </c>
      <c r="C419" s="219"/>
    </row>
    <row r="420" spans="1:3" ht="16.5" customHeight="1">
      <c r="A420" s="223" t="s">
        <v>283</v>
      </c>
      <c r="B420" s="220">
        <v>2</v>
      </c>
      <c r="C420" s="219">
        <v>1.3157894736842104</v>
      </c>
    </row>
    <row r="421" spans="1:3" ht="16.5" customHeight="1">
      <c r="A421" s="223" t="s">
        <v>284</v>
      </c>
      <c r="B421" s="220">
        <v>1493</v>
      </c>
      <c r="C421" s="219">
        <v>105.96167494677076</v>
      </c>
    </row>
    <row r="422" spans="1:3" ht="16.5" customHeight="1">
      <c r="A422" s="222" t="s">
        <v>285</v>
      </c>
      <c r="B422" s="220">
        <v>968</v>
      </c>
      <c r="C422" s="219">
        <v>109.13190529875988</v>
      </c>
    </row>
    <row r="423" spans="1:3" ht="16.5" customHeight="1">
      <c r="A423" s="223" t="s">
        <v>286</v>
      </c>
      <c r="B423" s="220">
        <v>525</v>
      </c>
      <c r="C423" s="219">
        <v>100.57471264367817</v>
      </c>
    </row>
    <row r="424" spans="1:3" ht="16.5" customHeight="1">
      <c r="A424" s="223" t="s">
        <v>287</v>
      </c>
      <c r="B424" s="220">
        <v>0</v>
      </c>
      <c r="C424" s="219"/>
    </row>
    <row r="425" spans="1:3" ht="16.5" customHeight="1">
      <c r="A425" s="223" t="s">
        <v>288</v>
      </c>
      <c r="B425" s="220">
        <v>0</v>
      </c>
      <c r="C425" s="219"/>
    </row>
    <row r="426" spans="1:3" ht="16.5" customHeight="1">
      <c r="A426" s="223" t="s">
        <v>289</v>
      </c>
      <c r="B426" s="220">
        <v>0</v>
      </c>
      <c r="C426" s="219"/>
    </row>
    <row r="427" spans="1:3" ht="16.5" customHeight="1">
      <c r="A427" s="223" t="s">
        <v>290</v>
      </c>
      <c r="B427" s="220">
        <v>10611</v>
      </c>
      <c r="C427" s="219">
        <v>113.88859074809487</v>
      </c>
    </row>
    <row r="428" spans="1:3" ht="16.5" customHeight="1">
      <c r="A428" s="222" t="s">
        <v>291</v>
      </c>
      <c r="B428" s="220">
        <v>0</v>
      </c>
      <c r="C428" s="219">
        <v>0</v>
      </c>
    </row>
    <row r="429" spans="1:3" ht="16.5" customHeight="1">
      <c r="A429" s="223" t="s">
        <v>292</v>
      </c>
      <c r="B429" s="220">
        <v>0</v>
      </c>
      <c r="C429" s="219">
        <v>0</v>
      </c>
    </row>
    <row r="430" spans="1:3" ht="16.5" customHeight="1">
      <c r="A430" s="223" t="s">
        <v>293</v>
      </c>
      <c r="B430" s="220">
        <v>0</v>
      </c>
      <c r="C430" s="219"/>
    </row>
    <row r="431" spans="1:3" ht="16.5" customHeight="1">
      <c r="A431" s="223" t="s">
        <v>294</v>
      </c>
      <c r="B431" s="220">
        <v>0</v>
      </c>
      <c r="C431" s="219"/>
    </row>
    <row r="432" spans="1:3" ht="16.5" customHeight="1">
      <c r="A432" s="222" t="s">
        <v>295</v>
      </c>
      <c r="B432" s="220">
        <v>1811</v>
      </c>
      <c r="C432" s="219">
        <v>72.99476017734784</v>
      </c>
    </row>
    <row r="433" spans="1:3" ht="16.5" customHeight="1">
      <c r="A433" s="223" t="s">
        <v>296</v>
      </c>
      <c r="B433" s="220">
        <v>8800</v>
      </c>
      <c r="C433" s="219">
        <v>230.18571802249542</v>
      </c>
    </row>
    <row r="434" spans="1:3" ht="16.5" customHeight="1">
      <c r="A434" s="223" t="s">
        <v>297</v>
      </c>
      <c r="B434" s="220">
        <v>121</v>
      </c>
      <c r="C434" s="219">
        <v>15.879265091863518</v>
      </c>
    </row>
    <row r="435" spans="1:3" ht="16.5" customHeight="1">
      <c r="A435" s="223" t="s">
        <v>298</v>
      </c>
      <c r="B435" s="220">
        <v>121</v>
      </c>
      <c r="C435" s="219">
        <v>15.879265091863518</v>
      </c>
    </row>
    <row r="436" spans="1:3" ht="16.5" customHeight="1">
      <c r="A436" s="222" t="s">
        <v>299</v>
      </c>
      <c r="B436" s="220">
        <v>11827</v>
      </c>
      <c r="C436" s="219">
        <v>107.91058394160584</v>
      </c>
    </row>
    <row r="437" spans="1:3" ht="16.5" customHeight="1">
      <c r="A437" s="223" t="s">
        <v>300</v>
      </c>
      <c r="B437" s="220">
        <v>357</v>
      </c>
      <c r="C437" s="219">
        <v>121.84300341296928</v>
      </c>
    </row>
    <row r="438" spans="1:3" ht="16.5" customHeight="1">
      <c r="A438" s="223" t="s">
        <v>66</v>
      </c>
      <c r="B438" s="220">
        <v>189</v>
      </c>
      <c r="C438" s="219">
        <v>124.3421052631579</v>
      </c>
    </row>
    <row r="439" spans="1:3" ht="16.5" customHeight="1">
      <c r="A439" s="223" t="s">
        <v>67</v>
      </c>
      <c r="B439" s="220">
        <v>0</v>
      </c>
      <c r="C439" s="219"/>
    </row>
    <row r="440" spans="1:3" ht="16.5" customHeight="1">
      <c r="A440" s="222" t="s">
        <v>68</v>
      </c>
      <c r="B440" s="220">
        <v>0</v>
      </c>
      <c r="C440" s="219"/>
    </row>
    <row r="441" spans="1:3" ht="16.5" customHeight="1">
      <c r="A441" s="223" t="s">
        <v>301</v>
      </c>
      <c r="B441" s="220">
        <v>168</v>
      </c>
      <c r="C441" s="219">
        <v>119.14893617021276</v>
      </c>
    </row>
    <row r="442" spans="1:3" ht="16.5" customHeight="1">
      <c r="A442" s="223" t="s">
        <v>302</v>
      </c>
      <c r="B442" s="220">
        <v>0</v>
      </c>
      <c r="C442" s="219"/>
    </row>
    <row r="443" spans="1:3" ht="16.5" customHeight="1">
      <c r="A443" s="223" t="s">
        <v>303</v>
      </c>
      <c r="B443" s="220">
        <v>0</v>
      </c>
      <c r="C443" s="219"/>
    </row>
    <row r="444" spans="1:3" ht="16.5" customHeight="1">
      <c r="A444" s="223" t="s">
        <v>304</v>
      </c>
      <c r="B444" s="220">
        <v>0</v>
      </c>
      <c r="C444" s="219"/>
    </row>
    <row r="445" spans="1:3" ht="16.5" customHeight="1">
      <c r="A445" s="223" t="s">
        <v>1653</v>
      </c>
      <c r="B445" s="220">
        <v>0</v>
      </c>
      <c r="C445" s="219"/>
    </row>
    <row r="446" spans="1:3" ht="16.5" customHeight="1">
      <c r="A446" s="222" t="s">
        <v>305</v>
      </c>
      <c r="B446" s="220">
        <v>0</v>
      </c>
      <c r="C446" s="219"/>
    </row>
    <row r="447" spans="1:3" ht="16.5" customHeight="1">
      <c r="A447" s="223" t="s">
        <v>306</v>
      </c>
      <c r="B447" s="220">
        <v>0</v>
      </c>
      <c r="C447" s="219"/>
    </row>
    <row r="448" spans="1:3" ht="16.5" customHeight="1">
      <c r="A448" s="223" t="s">
        <v>307</v>
      </c>
      <c r="B448" s="220">
        <v>0</v>
      </c>
      <c r="C448" s="219"/>
    </row>
    <row r="449" spans="1:3" ht="16.5" customHeight="1">
      <c r="A449" s="223" t="s">
        <v>1654</v>
      </c>
      <c r="B449" s="220">
        <v>0</v>
      </c>
      <c r="C449" s="219"/>
    </row>
    <row r="450" spans="1:3" ht="16.5" customHeight="1">
      <c r="A450" s="223" t="s">
        <v>308</v>
      </c>
      <c r="B450" s="220">
        <v>0</v>
      </c>
      <c r="C450" s="219"/>
    </row>
    <row r="451" spans="1:3" ht="16.5" customHeight="1">
      <c r="A451" s="223" t="s">
        <v>309</v>
      </c>
      <c r="B451" s="220">
        <v>170</v>
      </c>
      <c r="C451" s="219">
        <v>66.40625</v>
      </c>
    </row>
    <row r="452" spans="1:3" ht="16.5" customHeight="1">
      <c r="A452" s="223" t="s">
        <v>303</v>
      </c>
      <c r="B452" s="220">
        <v>0</v>
      </c>
      <c r="C452" s="219"/>
    </row>
    <row r="453" spans="1:3" ht="16.5" customHeight="1">
      <c r="A453" s="222" t="s">
        <v>310</v>
      </c>
      <c r="B453" s="220">
        <v>20</v>
      </c>
      <c r="C453" s="219">
        <v>50</v>
      </c>
    </row>
    <row r="454" spans="1:3" ht="16.5" customHeight="1">
      <c r="A454" s="223" t="s">
        <v>311</v>
      </c>
      <c r="B454" s="220">
        <v>150</v>
      </c>
      <c r="C454" s="219">
        <v>69.44444444444444</v>
      </c>
    </row>
    <row r="455" spans="1:3" ht="16.5" customHeight="1">
      <c r="A455" s="222" t="s">
        <v>312</v>
      </c>
      <c r="B455" s="220">
        <v>0</v>
      </c>
      <c r="C455" s="219"/>
    </row>
    <row r="456" spans="1:3" ht="16.5" customHeight="1">
      <c r="A456" s="222" t="s">
        <v>313</v>
      </c>
      <c r="B456" s="220">
        <v>0</v>
      </c>
      <c r="C456" s="219"/>
    </row>
    <row r="457" spans="1:3" ht="16.5" customHeight="1">
      <c r="A457" s="223" t="s">
        <v>314</v>
      </c>
      <c r="B457" s="220">
        <v>2275</v>
      </c>
      <c r="C457" s="219">
        <v>190.536013400335</v>
      </c>
    </row>
    <row r="458" spans="1:3" ht="16.5" customHeight="1">
      <c r="A458" s="223" t="s">
        <v>303</v>
      </c>
      <c r="B458" s="220">
        <v>0</v>
      </c>
      <c r="C458" s="219"/>
    </row>
    <row r="459" spans="1:3" ht="16.5" customHeight="1">
      <c r="A459" s="223" t="s">
        <v>315</v>
      </c>
      <c r="B459" s="220">
        <v>36</v>
      </c>
      <c r="C459" s="219">
        <v>4.270462633451958</v>
      </c>
    </row>
    <row r="460" spans="1:3" ht="16.5" customHeight="1">
      <c r="A460" s="223" t="s">
        <v>1655</v>
      </c>
      <c r="B460" s="220">
        <v>0</v>
      </c>
      <c r="C460" s="219"/>
    </row>
    <row r="461" spans="1:3" ht="16.5" customHeight="1">
      <c r="A461" s="222" t="s">
        <v>316</v>
      </c>
      <c r="B461" s="220">
        <v>2239</v>
      </c>
      <c r="C461" s="219">
        <v>637.8917378917379</v>
      </c>
    </row>
    <row r="462" spans="1:3" ht="16.5" customHeight="1">
      <c r="A462" s="223" t="s">
        <v>317</v>
      </c>
      <c r="B462" s="220">
        <v>34</v>
      </c>
      <c r="C462" s="219"/>
    </row>
    <row r="463" spans="1:3" ht="16.5" customHeight="1">
      <c r="A463" s="223" t="s">
        <v>303</v>
      </c>
      <c r="B463" s="220">
        <v>0</v>
      </c>
      <c r="C463" s="219"/>
    </row>
    <row r="464" spans="1:3" ht="16.5" customHeight="1">
      <c r="A464" s="223" t="s">
        <v>318</v>
      </c>
      <c r="B464" s="220">
        <v>34</v>
      </c>
      <c r="C464" s="219"/>
    </row>
    <row r="465" spans="1:3" ht="16.5" customHeight="1">
      <c r="A465" s="223" t="s">
        <v>319</v>
      </c>
      <c r="B465" s="220">
        <v>0</v>
      </c>
      <c r="C465" s="219"/>
    </row>
    <row r="466" spans="1:3" ht="16.5" customHeight="1">
      <c r="A466" s="223" t="s">
        <v>320</v>
      </c>
      <c r="B466" s="220">
        <v>0</v>
      </c>
      <c r="C466" s="219"/>
    </row>
    <row r="467" spans="1:3" ht="16.5" customHeight="1">
      <c r="A467" s="223" t="s">
        <v>321</v>
      </c>
      <c r="B467" s="220">
        <v>0</v>
      </c>
      <c r="C467" s="219"/>
    </row>
    <row r="468" spans="1:3" ht="16.5" customHeight="1">
      <c r="A468" s="223" t="s">
        <v>322</v>
      </c>
      <c r="B468" s="220">
        <v>0</v>
      </c>
      <c r="C468" s="219"/>
    </row>
    <row r="469" spans="1:3" ht="16.5" customHeight="1">
      <c r="A469" s="222" t="s">
        <v>323</v>
      </c>
      <c r="B469" s="220">
        <v>0</v>
      </c>
      <c r="C469" s="219"/>
    </row>
    <row r="470" spans="1:3" ht="16.5" customHeight="1">
      <c r="A470" s="223" t="s">
        <v>324</v>
      </c>
      <c r="B470" s="220">
        <v>0</v>
      </c>
      <c r="C470" s="219"/>
    </row>
    <row r="471" spans="1:3" ht="16.5" customHeight="1">
      <c r="A471" s="223" t="s">
        <v>325</v>
      </c>
      <c r="B471" s="220">
        <v>0</v>
      </c>
      <c r="C471" s="219"/>
    </row>
    <row r="472" spans="1:3" ht="16.5" customHeight="1">
      <c r="A472" s="223" t="s">
        <v>326</v>
      </c>
      <c r="B472" s="220">
        <v>298</v>
      </c>
      <c r="C472" s="219">
        <v>123.65145228215768</v>
      </c>
    </row>
    <row r="473" spans="1:3" ht="16.5" customHeight="1">
      <c r="A473" s="223" t="s">
        <v>303</v>
      </c>
      <c r="B473" s="220">
        <v>89</v>
      </c>
      <c r="C473" s="219">
        <v>128.9855072463768</v>
      </c>
    </row>
    <row r="474" spans="1:3" ht="16.5" customHeight="1">
      <c r="A474" s="223" t="s">
        <v>327</v>
      </c>
      <c r="B474" s="220">
        <v>196</v>
      </c>
      <c r="C474" s="219">
        <v>133.33333333333331</v>
      </c>
    </row>
    <row r="475" spans="1:3" ht="16.5" customHeight="1">
      <c r="A475" s="222" t="s">
        <v>328</v>
      </c>
      <c r="B475" s="220">
        <v>0</v>
      </c>
      <c r="C475" s="219"/>
    </row>
    <row r="476" spans="1:3" ht="16.5" customHeight="1">
      <c r="A476" s="223" t="s">
        <v>329</v>
      </c>
      <c r="B476" s="220">
        <v>0</v>
      </c>
      <c r="C476" s="219"/>
    </row>
    <row r="477" spans="1:3" ht="16.5" customHeight="1">
      <c r="A477" s="223" t="s">
        <v>330</v>
      </c>
      <c r="B477" s="220">
        <v>0</v>
      </c>
      <c r="C477" s="219"/>
    </row>
    <row r="478" spans="1:3" ht="16.5" customHeight="1">
      <c r="A478" s="223" t="s">
        <v>331</v>
      </c>
      <c r="B478" s="220">
        <v>13</v>
      </c>
      <c r="C478" s="219">
        <v>52</v>
      </c>
    </row>
    <row r="479" spans="1:3" ht="16.5" customHeight="1">
      <c r="A479" s="222" t="s">
        <v>332</v>
      </c>
      <c r="B479" s="220">
        <v>0</v>
      </c>
      <c r="C479" s="219"/>
    </row>
    <row r="480" spans="1:3" ht="16.5" customHeight="1">
      <c r="A480" s="223" t="s">
        <v>333</v>
      </c>
      <c r="B480" s="220">
        <v>0</v>
      </c>
      <c r="C480" s="219"/>
    </row>
    <row r="481" spans="1:3" ht="16.5" customHeight="1">
      <c r="A481" s="223" t="s">
        <v>334</v>
      </c>
      <c r="B481" s="220">
        <v>0</v>
      </c>
      <c r="C481" s="219"/>
    </row>
    <row r="482" spans="1:3" ht="16.5" customHeight="1">
      <c r="A482" s="223" t="s">
        <v>335</v>
      </c>
      <c r="B482" s="220">
        <v>0</v>
      </c>
      <c r="C482" s="219"/>
    </row>
    <row r="483" spans="1:3" ht="16.5" customHeight="1">
      <c r="A483" s="223" t="s">
        <v>336</v>
      </c>
      <c r="B483" s="220">
        <v>0</v>
      </c>
      <c r="C483" s="219"/>
    </row>
    <row r="484" spans="1:3" ht="16.5" customHeight="1">
      <c r="A484" s="222" t="s">
        <v>337</v>
      </c>
      <c r="B484" s="220">
        <v>0</v>
      </c>
      <c r="C484" s="219"/>
    </row>
    <row r="485" spans="1:3" ht="16.5" customHeight="1">
      <c r="A485" s="223" t="s">
        <v>338</v>
      </c>
      <c r="B485" s="220">
        <v>0</v>
      </c>
      <c r="C485" s="219"/>
    </row>
    <row r="486" spans="1:3" ht="16.5" customHeight="1">
      <c r="A486" s="223" t="s">
        <v>1656</v>
      </c>
      <c r="B486" s="220">
        <v>0</v>
      </c>
      <c r="C486" s="219"/>
    </row>
    <row r="487" spans="1:3" ht="16.5" customHeight="1">
      <c r="A487" s="223" t="s">
        <v>339</v>
      </c>
      <c r="B487" s="220">
        <v>8693</v>
      </c>
      <c r="C487" s="219">
        <v>96.84714795008912</v>
      </c>
    </row>
    <row r="488" spans="1:3" ht="16.5" customHeight="1">
      <c r="A488" s="223" t="s">
        <v>340</v>
      </c>
      <c r="B488" s="220">
        <v>2000</v>
      </c>
      <c r="C488" s="219">
        <v>100</v>
      </c>
    </row>
    <row r="489" spans="1:3" ht="16.5" customHeight="1">
      <c r="A489" s="222" t="s">
        <v>341</v>
      </c>
      <c r="B489" s="220">
        <v>0</v>
      </c>
      <c r="C489" s="219"/>
    </row>
    <row r="490" spans="1:3" ht="16.5" customHeight="1">
      <c r="A490" s="223" t="s">
        <v>342</v>
      </c>
      <c r="B490" s="220">
        <v>0</v>
      </c>
      <c r="C490" s="219"/>
    </row>
    <row r="491" spans="1:3" ht="16.5" customHeight="1">
      <c r="A491" s="223" t="s">
        <v>343</v>
      </c>
      <c r="B491" s="220">
        <v>6693</v>
      </c>
      <c r="C491" s="219">
        <v>95.94323394495413</v>
      </c>
    </row>
    <row r="492" spans="1:3" ht="16.5" customHeight="1">
      <c r="A492" s="223" t="s">
        <v>1399</v>
      </c>
      <c r="B492" s="220">
        <v>11237</v>
      </c>
      <c r="C492" s="219">
        <v>148.63756613756613</v>
      </c>
    </row>
    <row r="493" spans="1:3" ht="16.5" customHeight="1">
      <c r="A493" s="223" t="s">
        <v>1400</v>
      </c>
      <c r="B493" s="220">
        <v>7852</v>
      </c>
      <c r="C493" s="219">
        <v>153.74975523790874</v>
      </c>
    </row>
    <row r="494" spans="1:3" ht="16.5" customHeight="1">
      <c r="A494" s="223" t="s">
        <v>66</v>
      </c>
      <c r="B494" s="220">
        <v>275</v>
      </c>
      <c r="C494" s="219">
        <v>95.81881533101046</v>
      </c>
    </row>
    <row r="495" spans="1:3" ht="16.5" customHeight="1">
      <c r="A495" s="223" t="s">
        <v>67</v>
      </c>
      <c r="B495" s="220">
        <v>0</v>
      </c>
      <c r="C495" s="219"/>
    </row>
    <row r="496" spans="1:3" ht="16.5" customHeight="1">
      <c r="A496" s="222" t="s">
        <v>68</v>
      </c>
      <c r="B496" s="220">
        <v>0</v>
      </c>
      <c r="C496" s="219"/>
    </row>
    <row r="497" spans="1:3" ht="16.5" customHeight="1">
      <c r="A497" s="223" t="s">
        <v>344</v>
      </c>
      <c r="B497" s="220">
        <v>378</v>
      </c>
      <c r="C497" s="219">
        <v>101.61290322580645</v>
      </c>
    </row>
    <row r="498" spans="1:3" ht="16.5" customHeight="1">
      <c r="A498" s="223" t="s">
        <v>345</v>
      </c>
      <c r="B498" s="220">
        <v>0</v>
      </c>
      <c r="C498" s="219"/>
    </row>
    <row r="499" spans="1:3" ht="16.5" customHeight="1">
      <c r="A499" s="223" t="s">
        <v>346</v>
      </c>
      <c r="B499" s="220">
        <v>0</v>
      </c>
      <c r="C499" s="219"/>
    </row>
    <row r="500" spans="1:3" ht="16.5" customHeight="1">
      <c r="A500" s="222" t="s">
        <v>347</v>
      </c>
      <c r="B500" s="220">
        <v>351</v>
      </c>
      <c r="C500" s="219">
        <v>112.5</v>
      </c>
    </row>
    <row r="501" spans="1:3" ht="16.5" customHeight="1">
      <c r="A501" s="223" t="s">
        <v>348</v>
      </c>
      <c r="B501" s="220">
        <v>0</v>
      </c>
      <c r="C501" s="219">
        <v>0</v>
      </c>
    </row>
    <row r="502" spans="1:3" ht="16.5" customHeight="1">
      <c r="A502" s="223" t="s">
        <v>349</v>
      </c>
      <c r="B502" s="220">
        <v>181</v>
      </c>
      <c r="C502" s="219">
        <v>37.31958762886598</v>
      </c>
    </row>
    <row r="503" spans="1:3" ht="16.5" customHeight="1">
      <c r="A503" s="223" t="s">
        <v>1401</v>
      </c>
      <c r="B503" s="220">
        <v>0</v>
      </c>
      <c r="C503" s="219"/>
    </row>
    <row r="504" spans="1:3" ht="16.5" customHeight="1">
      <c r="A504" s="222" t="s">
        <v>350</v>
      </c>
      <c r="B504" s="220">
        <v>155</v>
      </c>
      <c r="C504" s="219">
        <v>184.52380952380955</v>
      </c>
    </row>
    <row r="505" spans="1:3" ht="16.5" customHeight="1">
      <c r="A505" s="223" t="s">
        <v>1402</v>
      </c>
      <c r="B505" s="220">
        <v>88</v>
      </c>
      <c r="C505" s="219">
        <v>88.88888888888889</v>
      </c>
    </row>
    <row r="506" spans="1:3" ht="16.5" customHeight="1">
      <c r="A506" s="223" t="s">
        <v>761</v>
      </c>
      <c r="B506" s="220">
        <v>3</v>
      </c>
      <c r="C506" s="219">
        <v>30</v>
      </c>
    </row>
    <row r="507" spans="1:3" ht="16.5" customHeight="1">
      <c r="A507" s="223" t="s">
        <v>1657</v>
      </c>
      <c r="B507" s="220">
        <v>0</v>
      </c>
      <c r="C507" s="219"/>
    </row>
    <row r="508" spans="1:3" ht="16.5" customHeight="1">
      <c r="A508" s="223" t="s">
        <v>1403</v>
      </c>
      <c r="B508" s="220">
        <v>6421</v>
      </c>
      <c r="C508" s="219">
        <v>192.36069502696225</v>
      </c>
    </row>
    <row r="509" spans="1:3" ht="16.5" customHeight="1">
      <c r="A509" s="222" t="s">
        <v>351</v>
      </c>
      <c r="B509" s="220">
        <v>67</v>
      </c>
      <c r="C509" s="219">
        <v>6.3688212927756656</v>
      </c>
    </row>
    <row r="510" spans="1:3" ht="16.5" customHeight="1">
      <c r="A510" s="222" t="s">
        <v>66</v>
      </c>
      <c r="B510" s="220">
        <v>0</v>
      </c>
      <c r="C510" s="219"/>
    </row>
    <row r="511" spans="1:3" ht="16.5" customHeight="1">
      <c r="A511" s="223" t="s">
        <v>67</v>
      </c>
      <c r="B511" s="220">
        <v>0</v>
      </c>
      <c r="C511" s="219"/>
    </row>
    <row r="512" spans="1:3" ht="16.5" customHeight="1">
      <c r="A512" s="223" t="s">
        <v>68</v>
      </c>
      <c r="B512" s="220">
        <v>0</v>
      </c>
      <c r="C512" s="219"/>
    </row>
    <row r="513" spans="1:3" ht="16.5" customHeight="1">
      <c r="A513" s="223" t="s">
        <v>352</v>
      </c>
      <c r="B513" s="220">
        <v>-35</v>
      </c>
      <c r="C513" s="219">
        <v>-3.668763102725367</v>
      </c>
    </row>
    <row r="514" spans="1:3" ht="16.5" customHeight="1">
      <c r="A514" s="223" t="s">
        <v>353</v>
      </c>
      <c r="B514" s="220">
        <v>102</v>
      </c>
      <c r="C514" s="219">
        <v>104.08163265306123</v>
      </c>
    </row>
    <row r="515" spans="1:3" ht="16.5" customHeight="1">
      <c r="A515" s="223" t="s">
        <v>354</v>
      </c>
      <c r="B515" s="220">
        <v>0</v>
      </c>
      <c r="C515" s="219"/>
    </row>
    <row r="516" spans="1:3" ht="16.5" customHeight="1">
      <c r="A516" s="223" t="s">
        <v>355</v>
      </c>
      <c r="B516" s="220">
        <v>0</v>
      </c>
      <c r="C516" s="219"/>
    </row>
    <row r="517" spans="1:3" ht="16.5" customHeight="1">
      <c r="A517" s="223" t="s">
        <v>356</v>
      </c>
      <c r="B517" s="220">
        <v>293</v>
      </c>
      <c r="C517" s="219">
        <v>93.91025641025641</v>
      </c>
    </row>
    <row r="518" spans="1:3" ht="16.5" customHeight="1">
      <c r="A518" s="223" t="s">
        <v>66</v>
      </c>
      <c r="B518" s="220">
        <v>0</v>
      </c>
      <c r="C518" s="219"/>
    </row>
    <row r="519" spans="1:3" ht="16.5" customHeight="1">
      <c r="A519" s="223" t="s">
        <v>67</v>
      </c>
      <c r="B519" s="220">
        <v>0</v>
      </c>
      <c r="C519" s="219"/>
    </row>
    <row r="520" spans="1:3" ht="16.5" customHeight="1">
      <c r="A520" s="223" t="s">
        <v>68</v>
      </c>
      <c r="B520" s="220">
        <v>0</v>
      </c>
      <c r="C520" s="219"/>
    </row>
    <row r="521" spans="1:3" ht="16.5" customHeight="1">
      <c r="A521" s="223" t="s">
        <v>357</v>
      </c>
      <c r="B521" s="220">
        <v>0</v>
      </c>
      <c r="C521" s="219"/>
    </row>
    <row r="522" spans="1:3" ht="16.5" customHeight="1">
      <c r="A522" s="223" t="s">
        <v>358</v>
      </c>
      <c r="B522" s="220">
        <v>7</v>
      </c>
      <c r="C522" s="219"/>
    </row>
    <row r="523" spans="1:3" ht="16.5" customHeight="1">
      <c r="A523" s="223" t="s">
        <v>359</v>
      </c>
      <c r="B523" s="220">
        <v>148</v>
      </c>
      <c r="C523" s="219">
        <v>92.5</v>
      </c>
    </row>
    <row r="524" spans="1:3" ht="16.5" customHeight="1">
      <c r="A524" s="223" t="s">
        <v>360</v>
      </c>
      <c r="B524" s="220">
        <v>88</v>
      </c>
      <c r="C524" s="219">
        <v>107.31707317073172</v>
      </c>
    </row>
    <row r="525" spans="1:3" ht="16.5" customHeight="1">
      <c r="A525" s="223" t="s">
        <v>361</v>
      </c>
      <c r="B525" s="220">
        <v>20</v>
      </c>
      <c r="C525" s="219">
        <v>33.33333333333333</v>
      </c>
    </row>
    <row r="526" spans="1:3" ht="16.5" customHeight="1">
      <c r="A526" s="222" t="s">
        <v>362</v>
      </c>
      <c r="B526" s="220">
        <v>0</v>
      </c>
      <c r="C526" s="219"/>
    </row>
    <row r="527" spans="1:3" ht="16.5" customHeight="1">
      <c r="A527" s="223" t="s">
        <v>363</v>
      </c>
      <c r="B527" s="220">
        <v>30</v>
      </c>
      <c r="C527" s="219">
        <v>300</v>
      </c>
    </row>
    <row r="528" spans="1:3" ht="16.5" customHeight="1">
      <c r="A528" s="223" t="s">
        <v>1404</v>
      </c>
      <c r="B528" s="220">
        <v>5</v>
      </c>
      <c r="C528" s="219">
        <v>9.090909090909092</v>
      </c>
    </row>
    <row r="529" spans="1:3" ht="16.5" customHeight="1">
      <c r="A529" s="223" t="s">
        <v>66</v>
      </c>
      <c r="B529" s="220">
        <v>0</v>
      </c>
      <c r="C529" s="219"/>
    </row>
    <row r="530" spans="1:3" ht="16.5" customHeight="1">
      <c r="A530" s="223" t="s">
        <v>67</v>
      </c>
      <c r="B530" s="220">
        <v>0</v>
      </c>
      <c r="C530" s="219"/>
    </row>
    <row r="531" spans="1:3" ht="16.5" customHeight="1">
      <c r="A531" s="223" t="s">
        <v>68</v>
      </c>
      <c r="B531" s="220">
        <v>0</v>
      </c>
      <c r="C531" s="219"/>
    </row>
    <row r="532" spans="1:3" ht="16.5" customHeight="1">
      <c r="A532" s="223" t="s">
        <v>365</v>
      </c>
      <c r="B532" s="220">
        <v>0</v>
      </c>
      <c r="C532" s="219"/>
    </row>
    <row r="533" spans="1:3" ht="16.5" customHeight="1">
      <c r="A533" s="223" t="s">
        <v>366</v>
      </c>
      <c r="B533" s="220">
        <v>0</v>
      </c>
      <c r="C533" s="219"/>
    </row>
    <row r="534" spans="1:3" ht="16.5" customHeight="1">
      <c r="A534" s="222" t="s">
        <v>367</v>
      </c>
      <c r="B534" s="220">
        <v>0</v>
      </c>
      <c r="C534" s="219"/>
    </row>
    <row r="535" spans="1:3" ht="16.5" customHeight="1">
      <c r="A535" s="223" t="s">
        <v>364</v>
      </c>
      <c r="B535" s="220">
        <v>5</v>
      </c>
      <c r="C535" s="219">
        <v>9.090909090909092</v>
      </c>
    </row>
    <row r="536" spans="1:3" ht="16.5" customHeight="1">
      <c r="A536" s="223" t="s">
        <v>1405</v>
      </c>
      <c r="B536" s="220">
        <v>0</v>
      </c>
      <c r="C536" s="219"/>
    </row>
    <row r="537" spans="1:3" ht="16.5" customHeight="1">
      <c r="A537" s="223" t="s">
        <v>1406</v>
      </c>
      <c r="B537" s="220">
        <v>506</v>
      </c>
      <c r="C537" s="219">
        <v>65.6290531776913</v>
      </c>
    </row>
    <row r="538" spans="1:3" ht="16.5" customHeight="1">
      <c r="A538" s="223" t="s">
        <v>66</v>
      </c>
      <c r="B538" s="220">
        <v>96</v>
      </c>
      <c r="C538" s="219">
        <v>115.66265060240963</v>
      </c>
    </row>
    <row r="539" spans="1:3" ht="16.5" customHeight="1">
      <c r="A539" s="223" t="s">
        <v>67</v>
      </c>
      <c r="B539" s="220">
        <v>0</v>
      </c>
      <c r="C539" s="219"/>
    </row>
    <row r="540" spans="1:3" ht="16.5" customHeight="1">
      <c r="A540" s="223" t="s">
        <v>68</v>
      </c>
      <c r="B540" s="220">
        <v>0</v>
      </c>
      <c r="C540" s="219"/>
    </row>
    <row r="541" spans="1:3" ht="16.5" customHeight="1">
      <c r="A541" s="223" t="s">
        <v>1658</v>
      </c>
      <c r="B541" s="220">
        <v>0</v>
      </c>
      <c r="C541" s="219"/>
    </row>
    <row r="542" spans="1:3" ht="16.5" customHeight="1">
      <c r="A542" s="223" t="s">
        <v>1659</v>
      </c>
      <c r="B542" s="220">
        <v>0</v>
      </c>
      <c r="C542" s="219"/>
    </row>
    <row r="543" spans="1:3" ht="16.5" customHeight="1">
      <c r="A543" s="223" t="s">
        <v>1660</v>
      </c>
      <c r="B543" s="220">
        <v>170</v>
      </c>
      <c r="C543" s="219"/>
    </row>
    <row r="544" spans="1:3" ht="16.5" customHeight="1">
      <c r="A544" s="223" t="s">
        <v>1407</v>
      </c>
      <c r="B544" s="220">
        <v>240</v>
      </c>
      <c r="C544" s="219">
        <v>34.883720930232556</v>
      </c>
    </row>
    <row r="545" spans="1:3" ht="16.5" customHeight="1">
      <c r="A545" s="224" t="s">
        <v>1661</v>
      </c>
      <c r="B545" s="220">
        <v>2514</v>
      </c>
      <c r="C545" s="219">
        <v>955.8935361216729</v>
      </c>
    </row>
    <row r="546" spans="1:3" ht="16.5" customHeight="1">
      <c r="A546" s="225" t="s">
        <v>368</v>
      </c>
      <c r="B546" s="220">
        <v>0</v>
      </c>
      <c r="C546" s="219">
        <v>0</v>
      </c>
    </row>
    <row r="547" spans="1:3" ht="16.5" customHeight="1">
      <c r="A547" s="225" t="s">
        <v>369</v>
      </c>
      <c r="B547" s="220">
        <v>160</v>
      </c>
      <c r="C547" s="219">
        <v>145.45454545454547</v>
      </c>
    </row>
    <row r="548" spans="1:3" ht="16.5" customHeight="1">
      <c r="A548" s="225" t="s">
        <v>1662</v>
      </c>
      <c r="B548" s="220">
        <v>2354</v>
      </c>
      <c r="C548" s="219">
        <v>2179.6296296296296</v>
      </c>
    </row>
    <row r="549" spans="1:3" ht="16.5" customHeight="1">
      <c r="A549" s="225" t="s">
        <v>370</v>
      </c>
      <c r="B549" s="220">
        <v>84673</v>
      </c>
      <c r="C549" s="219">
        <v>102.41173695859891</v>
      </c>
    </row>
    <row r="550" spans="1:3" ht="16.5" customHeight="1">
      <c r="A550" s="225" t="s">
        <v>371</v>
      </c>
      <c r="B550" s="220">
        <v>1962</v>
      </c>
      <c r="C550" s="219">
        <v>217.0353982300885</v>
      </c>
    </row>
    <row r="551" spans="1:3" ht="16.5" customHeight="1">
      <c r="A551" s="225" t="s">
        <v>66</v>
      </c>
      <c r="B551" s="220">
        <v>519</v>
      </c>
      <c r="C551" s="219">
        <v>143.37016574585635</v>
      </c>
    </row>
    <row r="552" spans="1:3" ht="16.5" customHeight="1">
      <c r="A552" s="225" t="s">
        <v>67</v>
      </c>
      <c r="B552" s="220">
        <v>0</v>
      </c>
      <c r="C552" s="219"/>
    </row>
    <row r="553" spans="1:3" ht="16.5" customHeight="1">
      <c r="A553" s="225" t="s">
        <v>68</v>
      </c>
      <c r="B553" s="220">
        <v>0</v>
      </c>
      <c r="C553" s="219"/>
    </row>
    <row r="554" spans="1:3" ht="16.5" customHeight="1">
      <c r="A554" s="224" t="s">
        <v>372</v>
      </c>
      <c r="B554" s="220">
        <v>0</v>
      </c>
      <c r="C554" s="219"/>
    </row>
    <row r="555" spans="1:3" ht="16.5" customHeight="1">
      <c r="A555" s="225" t="s">
        <v>373</v>
      </c>
      <c r="B555" s="220">
        <v>105</v>
      </c>
      <c r="C555" s="219">
        <v>100</v>
      </c>
    </row>
    <row r="556" spans="1:3" ht="16.5" customHeight="1">
      <c r="A556" s="225" t="s">
        <v>374</v>
      </c>
      <c r="B556" s="220">
        <v>0</v>
      </c>
      <c r="C556" s="219"/>
    </row>
    <row r="557" spans="1:3" ht="16.5" customHeight="1">
      <c r="A557" s="225" t="s">
        <v>375</v>
      </c>
      <c r="B557" s="220">
        <v>13</v>
      </c>
      <c r="C557" s="219">
        <v>72.22222222222221</v>
      </c>
    </row>
    <row r="558" spans="1:3" ht="16.5" customHeight="1">
      <c r="A558" s="225" t="s">
        <v>109</v>
      </c>
      <c r="B558" s="220">
        <v>0</v>
      </c>
      <c r="C558" s="219"/>
    </row>
    <row r="559" spans="1:3" ht="16.5" customHeight="1">
      <c r="A559" s="225" t="s">
        <v>376</v>
      </c>
      <c r="B559" s="220">
        <v>317</v>
      </c>
      <c r="C559" s="219">
        <v>101.27795527156549</v>
      </c>
    </row>
    <row r="560" spans="1:3" ht="16.5" customHeight="1">
      <c r="A560" s="225" t="s">
        <v>377</v>
      </c>
      <c r="B560" s="220">
        <v>0</v>
      </c>
      <c r="C560" s="219"/>
    </row>
    <row r="561" spans="1:3" ht="16.5" customHeight="1">
      <c r="A561" s="225" t="s">
        <v>378</v>
      </c>
      <c r="B561" s="220">
        <v>245</v>
      </c>
      <c r="C561" s="219"/>
    </row>
    <row r="562" spans="1:3" ht="16.5" customHeight="1">
      <c r="A562" s="222" t="s">
        <v>379</v>
      </c>
      <c r="B562" s="220">
        <v>46</v>
      </c>
      <c r="C562" s="219">
        <v>100</v>
      </c>
    </row>
    <row r="563" spans="1:3" ht="16.5" customHeight="1">
      <c r="A563" s="223" t="s">
        <v>121</v>
      </c>
      <c r="B563" s="220">
        <v>0</v>
      </c>
      <c r="C563" s="219"/>
    </row>
    <row r="564" spans="1:3" ht="16.5" customHeight="1">
      <c r="A564" s="223" t="s">
        <v>122</v>
      </c>
      <c r="B564" s="220">
        <v>0</v>
      </c>
      <c r="C564" s="219"/>
    </row>
    <row r="565" spans="1:3" ht="16.5" customHeight="1">
      <c r="A565" s="223" t="s">
        <v>124</v>
      </c>
      <c r="B565" s="220">
        <v>0</v>
      </c>
      <c r="C565" s="219"/>
    </row>
    <row r="566" spans="1:3" ht="16.5" customHeight="1">
      <c r="A566" s="222" t="s">
        <v>125</v>
      </c>
      <c r="B566" s="220">
        <v>18</v>
      </c>
      <c r="C566" s="219"/>
    </row>
    <row r="567" spans="1:3" ht="16.5" customHeight="1">
      <c r="A567" s="222" t="s">
        <v>75</v>
      </c>
      <c r="B567" s="220">
        <v>0</v>
      </c>
      <c r="C567" s="219"/>
    </row>
    <row r="568" spans="1:3" ht="16.5" customHeight="1">
      <c r="A568" s="223" t="s">
        <v>380</v>
      </c>
      <c r="B568" s="220">
        <v>699</v>
      </c>
      <c r="C568" s="219">
        <v>1165</v>
      </c>
    </row>
    <row r="569" spans="1:3" ht="16.5" customHeight="1">
      <c r="A569" s="223" t="s">
        <v>381</v>
      </c>
      <c r="B569" s="220">
        <v>1171</v>
      </c>
      <c r="C569" s="219">
        <v>105.4005400540054</v>
      </c>
    </row>
    <row r="570" spans="1:3" ht="16.5" customHeight="1">
      <c r="A570" s="223" t="s">
        <v>66</v>
      </c>
      <c r="B570" s="220">
        <v>252</v>
      </c>
      <c r="C570" s="219">
        <v>89.36170212765957</v>
      </c>
    </row>
    <row r="571" spans="1:3" ht="16.5" customHeight="1">
      <c r="A571" s="223" t="s">
        <v>67</v>
      </c>
      <c r="B571" s="220">
        <v>0</v>
      </c>
      <c r="C571" s="219"/>
    </row>
    <row r="572" spans="1:3" ht="16.5" customHeight="1">
      <c r="A572" s="223" t="s">
        <v>68</v>
      </c>
      <c r="B572" s="220">
        <v>0</v>
      </c>
      <c r="C572" s="219"/>
    </row>
    <row r="573" spans="1:3" ht="16.5" customHeight="1">
      <c r="A573" s="223" t="s">
        <v>1663</v>
      </c>
      <c r="B573" s="220">
        <v>0</v>
      </c>
      <c r="C573" s="219"/>
    </row>
    <row r="574" spans="1:3" ht="16.5" customHeight="1">
      <c r="A574" s="223" t="s">
        <v>383</v>
      </c>
      <c r="B574" s="220">
        <v>20</v>
      </c>
      <c r="C574" s="219">
        <v>125</v>
      </c>
    </row>
    <row r="575" spans="1:3" ht="16.5" customHeight="1">
      <c r="A575" s="223" t="s">
        <v>1664</v>
      </c>
      <c r="B575" s="220">
        <v>406</v>
      </c>
      <c r="C575" s="219">
        <v>94.41860465116278</v>
      </c>
    </row>
    <row r="576" spans="1:3" ht="16.5" customHeight="1">
      <c r="A576" s="223" t="s">
        <v>385</v>
      </c>
      <c r="B576" s="220">
        <v>493</v>
      </c>
      <c r="C576" s="219">
        <v>128.7206266318538</v>
      </c>
    </row>
    <row r="577" spans="1:3" ht="16.5" customHeight="1">
      <c r="A577" s="223" t="s">
        <v>386</v>
      </c>
      <c r="B577" s="220">
        <v>0</v>
      </c>
      <c r="C577" s="219"/>
    </row>
    <row r="578" spans="1:3" ht="16.5" customHeight="1">
      <c r="A578" s="223" t="s">
        <v>387</v>
      </c>
      <c r="B578" s="220">
        <v>0</v>
      </c>
      <c r="C578" s="219"/>
    </row>
    <row r="579" spans="1:3" ht="16.5" customHeight="1">
      <c r="A579" s="223" t="s">
        <v>1665</v>
      </c>
      <c r="B579" s="220">
        <v>17046</v>
      </c>
      <c r="C579" s="219">
        <v>101.51867071645523</v>
      </c>
    </row>
    <row r="580" spans="1:3" ht="16.5" customHeight="1">
      <c r="A580" s="223" t="s">
        <v>1666</v>
      </c>
      <c r="B580" s="220">
        <v>216</v>
      </c>
      <c r="C580" s="219">
        <v>86.05577689243027</v>
      </c>
    </row>
    <row r="581" spans="1:3" ht="16.5" customHeight="1">
      <c r="A581" s="222" t="s">
        <v>388</v>
      </c>
      <c r="B581" s="220">
        <v>0</v>
      </c>
      <c r="C581" s="219"/>
    </row>
    <row r="582" spans="1:3" ht="16.5" customHeight="1">
      <c r="A582" s="223" t="s">
        <v>389</v>
      </c>
      <c r="B582" s="220">
        <v>17</v>
      </c>
      <c r="C582" s="219">
        <v>38.63636363636363</v>
      </c>
    </row>
    <row r="583" spans="1:3" ht="16.5" customHeight="1">
      <c r="A583" s="223" t="s">
        <v>390</v>
      </c>
      <c r="B583" s="220">
        <v>578</v>
      </c>
      <c r="C583" s="219"/>
    </row>
    <row r="584" spans="1:3" ht="16.5" customHeight="1">
      <c r="A584" s="223" t="s">
        <v>391</v>
      </c>
      <c r="B584" s="220">
        <v>131</v>
      </c>
      <c r="C584" s="219">
        <v>409.375</v>
      </c>
    </row>
    <row r="585" spans="1:3" ht="16.5" customHeight="1">
      <c r="A585" s="223" t="s">
        <v>392</v>
      </c>
      <c r="B585" s="220">
        <v>12028</v>
      </c>
      <c r="C585" s="219">
        <v>73.05636540330418</v>
      </c>
    </row>
    <row r="586" spans="1:3" ht="16.5" customHeight="1">
      <c r="A586" s="223" t="s">
        <v>1667</v>
      </c>
      <c r="B586" s="220">
        <v>3206</v>
      </c>
      <c r="C586" s="219"/>
    </row>
    <row r="587" spans="1:3" ht="16.5" customHeight="1">
      <c r="A587" s="223" t="s">
        <v>1668</v>
      </c>
      <c r="B587" s="220">
        <v>870</v>
      </c>
      <c r="C587" s="219"/>
    </row>
    <row r="588" spans="1:3" ht="16.5" customHeight="1">
      <c r="A588" s="223" t="s">
        <v>393</v>
      </c>
      <c r="B588" s="220">
        <v>0</v>
      </c>
      <c r="C588" s="219"/>
    </row>
    <row r="589" spans="1:3" ht="16.5" customHeight="1">
      <c r="A589" s="222" t="s">
        <v>394</v>
      </c>
      <c r="B589" s="220">
        <v>0</v>
      </c>
      <c r="C589" s="219"/>
    </row>
    <row r="590" spans="1:3" ht="16.5" customHeight="1">
      <c r="A590" s="223" t="s">
        <v>395</v>
      </c>
      <c r="B590" s="220">
        <v>0</v>
      </c>
      <c r="C590" s="219"/>
    </row>
    <row r="591" spans="1:3" ht="16.5" customHeight="1">
      <c r="A591" s="222" t="s">
        <v>396</v>
      </c>
      <c r="B591" s="220">
        <v>0</v>
      </c>
      <c r="C591" s="219"/>
    </row>
    <row r="592" spans="1:3" ht="16.5" customHeight="1">
      <c r="A592" s="223" t="s">
        <v>397</v>
      </c>
      <c r="B592" s="220">
        <v>1038</v>
      </c>
      <c r="C592" s="219">
        <v>193.29608938547486</v>
      </c>
    </row>
    <row r="593" spans="1:3" ht="16.5" customHeight="1">
      <c r="A593" s="223" t="s">
        <v>398</v>
      </c>
      <c r="B593" s="220">
        <v>0</v>
      </c>
      <c r="C593" s="219"/>
    </row>
    <row r="594" spans="1:3" ht="16.5" customHeight="1">
      <c r="A594" s="223" t="s">
        <v>399</v>
      </c>
      <c r="B594" s="220">
        <v>13</v>
      </c>
      <c r="C594" s="219">
        <v>68.42105263157895</v>
      </c>
    </row>
    <row r="595" spans="1:3" ht="16.5" customHeight="1">
      <c r="A595" s="223" t="s">
        <v>400</v>
      </c>
      <c r="B595" s="220">
        <v>0</v>
      </c>
      <c r="C595" s="219"/>
    </row>
    <row r="596" spans="1:3" ht="16.5" customHeight="1">
      <c r="A596" s="223" t="s">
        <v>401</v>
      </c>
      <c r="B596" s="220">
        <v>0</v>
      </c>
      <c r="C596" s="219"/>
    </row>
    <row r="597" spans="1:3" ht="16.5" customHeight="1">
      <c r="A597" s="223" t="s">
        <v>402</v>
      </c>
      <c r="B597" s="220">
        <v>0</v>
      </c>
      <c r="C597" s="219"/>
    </row>
    <row r="598" spans="1:3" ht="16.5" customHeight="1">
      <c r="A598" s="223" t="s">
        <v>403</v>
      </c>
      <c r="B598" s="220">
        <v>0</v>
      </c>
      <c r="C598" s="219"/>
    </row>
    <row r="599" spans="1:3" ht="16.5" customHeight="1">
      <c r="A599" s="222" t="s">
        <v>404</v>
      </c>
      <c r="B599" s="220">
        <v>0</v>
      </c>
      <c r="C599" s="219"/>
    </row>
    <row r="600" spans="1:3" ht="16.5" customHeight="1">
      <c r="A600" s="223" t="s">
        <v>1669</v>
      </c>
      <c r="B600" s="220">
        <v>0</v>
      </c>
      <c r="C600" s="219"/>
    </row>
    <row r="601" spans="1:3" ht="16.5" customHeight="1">
      <c r="A601" s="223" t="s">
        <v>405</v>
      </c>
      <c r="B601" s="220">
        <v>1025</v>
      </c>
      <c r="C601" s="219">
        <v>197.87644787644786</v>
      </c>
    </row>
    <row r="602" spans="1:3" ht="16.5" customHeight="1">
      <c r="A602" s="223" t="s">
        <v>406</v>
      </c>
      <c r="B602" s="220">
        <v>3907</v>
      </c>
      <c r="C602" s="219">
        <v>91.92941176470588</v>
      </c>
    </row>
    <row r="603" spans="1:3" ht="16.5" customHeight="1">
      <c r="A603" s="222" t="s">
        <v>407</v>
      </c>
      <c r="B603" s="220">
        <v>0</v>
      </c>
      <c r="C603" s="219"/>
    </row>
    <row r="604" spans="1:3" ht="16.5" customHeight="1">
      <c r="A604" s="223" t="s">
        <v>408</v>
      </c>
      <c r="B604" s="220">
        <v>0</v>
      </c>
      <c r="C604" s="219"/>
    </row>
    <row r="605" spans="1:3" ht="16.5" customHeight="1">
      <c r="A605" s="223" t="s">
        <v>409</v>
      </c>
      <c r="B605" s="220">
        <v>0</v>
      </c>
      <c r="C605" s="219"/>
    </row>
    <row r="606" spans="1:3" ht="16.5" customHeight="1">
      <c r="A606" s="223" t="s">
        <v>410</v>
      </c>
      <c r="B606" s="220">
        <v>52</v>
      </c>
      <c r="C606" s="219">
        <v>260</v>
      </c>
    </row>
    <row r="607" spans="1:3" ht="16.5" customHeight="1">
      <c r="A607" s="223" t="s">
        <v>411</v>
      </c>
      <c r="B607" s="220">
        <v>994</v>
      </c>
      <c r="C607" s="219">
        <v>110.19955654101996</v>
      </c>
    </row>
    <row r="608" spans="1:3" ht="16.5" customHeight="1">
      <c r="A608" s="223" t="s">
        <v>412</v>
      </c>
      <c r="B608" s="220">
        <v>0</v>
      </c>
      <c r="C608" s="219"/>
    </row>
    <row r="609" spans="1:3" ht="16.5" customHeight="1">
      <c r="A609" s="223" t="s">
        <v>413</v>
      </c>
      <c r="B609" s="220">
        <v>2861</v>
      </c>
      <c r="C609" s="219">
        <v>85.96754807692307</v>
      </c>
    </row>
    <row r="610" spans="1:3" ht="16.5" customHeight="1">
      <c r="A610" s="223" t="s">
        <v>414</v>
      </c>
      <c r="B610" s="220">
        <v>1376</v>
      </c>
      <c r="C610" s="219">
        <v>84.46899938612646</v>
      </c>
    </row>
    <row r="611" spans="1:3" ht="16.5" customHeight="1">
      <c r="A611" s="223" t="s">
        <v>415</v>
      </c>
      <c r="B611" s="220">
        <v>503</v>
      </c>
      <c r="C611" s="219">
        <v>71.55049786628734</v>
      </c>
    </row>
    <row r="612" spans="1:3" ht="16.5" customHeight="1">
      <c r="A612" s="223" t="s">
        <v>416</v>
      </c>
      <c r="B612" s="220">
        <v>198</v>
      </c>
      <c r="C612" s="219">
        <v>40.16227180527384</v>
      </c>
    </row>
    <row r="613" spans="1:3" ht="16.5" customHeight="1">
      <c r="A613" s="222" t="s">
        <v>417</v>
      </c>
      <c r="B613" s="220">
        <v>42</v>
      </c>
      <c r="C613" s="219">
        <v>67.74193548387096</v>
      </c>
    </row>
    <row r="614" spans="1:3" ht="16.5" customHeight="1">
      <c r="A614" s="223" t="s">
        <v>418</v>
      </c>
      <c r="B614" s="220">
        <v>0</v>
      </c>
      <c r="C614" s="219">
        <v>0</v>
      </c>
    </row>
    <row r="615" spans="1:3" ht="16.5" customHeight="1">
      <c r="A615" s="223" t="s">
        <v>123</v>
      </c>
      <c r="B615" s="220">
        <v>18</v>
      </c>
      <c r="C615" s="219">
        <v>100</v>
      </c>
    </row>
    <row r="616" spans="1:3" ht="16.5" customHeight="1">
      <c r="A616" s="223" t="s">
        <v>419</v>
      </c>
      <c r="B616" s="220">
        <v>615</v>
      </c>
      <c r="C616" s="219">
        <v>174.7159090909091</v>
      </c>
    </row>
    <row r="617" spans="1:3" ht="16.5" customHeight="1">
      <c r="A617" s="223" t="s">
        <v>420</v>
      </c>
      <c r="B617" s="220">
        <v>1585</v>
      </c>
      <c r="C617" s="219">
        <v>33.910997004706886</v>
      </c>
    </row>
    <row r="618" spans="1:3" ht="16.5" customHeight="1">
      <c r="A618" s="223" t="s">
        <v>421</v>
      </c>
      <c r="B618" s="220">
        <v>255</v>
      </c>
      <c r="C618" s="219">
        <v>219.82758620689654</v>
      </c>
    </row>
    <row r="619" spans="1:3" ht="16.5" customHeight="1">
      <c r="A619" s="223" t="s">
        <v>422</v>
      </c>
      <c r="B619" s="220">
        <v>1058</v>
      </c>
      <c r="C619" s="219">
        <v>89.81324278438031</v>
      </c>
    </row>
    <row r="620" spans="1:3" ht="16.5" customHeight="1">
      <c r="A620" s="223" t="s">
        <v>1670</v>
      </c>
      <c r="B620" s="220">
        <v>0</v>
      </c>
      <c r="C620" s="219"/>
    </row>
    <row r="621" spans="1:3" ht="16.5" customHeight="1">
      <c r="A621" s="222" t="s">
        <v>423</v>
      </c>
      <c r="B621" s="220">
        <v>114</v>
      </c>
      <c r="C621" s="219">
        <v>116.3265306122449</v>
      </c>
    </row>
    <row r="622" spans="1:3" ht="16.5" customHeight="1">
      <c r="A622" s="223" t="s">
        <v>424</v>
      </c>
      <c r="B622" s="220">
        <v>157</v>
      </c>
      <c r="C622" s="219">
        <v>4.8277982779827795</v>
      </c>
    </row>
    <row r="623" spans="1:3" ht="16.5" customHeight="1">
      <c r="A623" s="223" t="s">
        <v>1671</v>
      </c>
      <c r="B623" s="220">
        <v>0</v>
      </c>
      <c r="C623" s="219"/>
    </row>
    <row r="624" spans="1:3" ht="16.5" customHeight="1">
      <c r="A624" s="223" t="s">
        <v>425</v>
      </c>
      <c r="B624" s="220">
        <v>1</v>
      </c>
      <c r="C624" s="219">
        <v>3.3333333333333335</v>
      </c>
    </row>
    <row r="625" spans="1:3" ht="16.5" customHeight="1">
      <c r="A625" s="223" t="s">
        <v>426</v>
      </c>
      <c r="B625" s="220">
        <v>2937</v>
      </c>
      <c r="C625" s="219">
        <v>124.71337579617834</v>
      </c>
    </row>
    <row r="626" spans="1:3" ht="16.5" customHeight="1">
      <c r="A626" s="223" t="s">
        <v>66</v>
      </c>
      <c r="B626" s="220">
        <v>102</v>
      </c>
      <c r="C626" s="219">
        <v>112.08791208791209</v>
      </c>
    </row>
    <row r="627" spans="1:3" ht="16.5" customHeight="1">
      <c r="A627" s="223" t="s">
        <v>67</v>
      </c>
      <c r="B627" s="220">
        <v>9</v>
      </c>
      <c r="C627" s="219"/>
    </row>
    <row r="628" spans="1:3" ht="16.5" customHeight="1">
      <c r="A628" s="222" t="s">
        <v>68</v>
      </c>
      <c r="B628" s="220">
        <v>0</v>
      </c>
      <c r="C628" s="219"/>
    </row>
    <row r="629" spans="1:3" ht="16.5" customHeight="1">
      <c r="A629" s="223" t="s">
        <v>427</v>
      </c>
      <c r="B629" s="220">
        <v>800</v>
      </c>
      <c r="C629" s="219">
        <v>82.7300930713547</v>
      </c>
    </row>
    <row r="630" spans="1:3" ht="16.5" customHeight="1">
      <c r="A630" s="223" t="s">
        <v>428</v>
      </c>
      <c r="B630" s="220">
        <v>279</v>
      </c>
      <c r="C630" s="219">
        <v>114.34426229508196</v>
      </c>
    </row>
    <row r="631" spans="1:3" ht="16.5" customHeight="1">
      <c r="A631" s="223" t="s">
        <v>429</v>
      </c>
      <c r="B631" s="220">
        <v>0</v>
      </c>
      <c r="C631" s="219"/>
    </row>
    <row r="632" spans="1:3" ht="16.5" customHeight="1">
      <c r="A632" s="223" t="s">
        <v>430</v>
      </c>
      <c r="B632" s="220">
        <v>1450</v>
      </c>
      <c r="C632" s="219">
        <v>201.1095700416089</v>
      </c>
    </row>
    <row r="633" spans="1:3" ht="16.5" customHeight="1">
      <c r="A633" s="223" t="s">
        <v>431</v>
      </c>
      <c r="B633" s="220">
        <v>297</v>
      </c>
      <c r="C633" s="219">
        <v>89.45783132530121</v>
      </c>
    </row>
    <row r="634" spans="1:3" ht="16.5" customHeight="1">
      <c r="A634" s="223" t="s">
        <v>433</v>
      </c>
      <c r="B634" s="220">
        <v>71</v>
      </c>
      <c r="C634" s="219">
        <v>102.89855072463767</v>
      </c>
    </row>
    <row r="635" spans="1:3" ht="16.5" customHeight="1">
      <c r="A635" s="223" t="s">
        <v>66</v>
      </c>
      <c r="B635" s="220">
        <v>61</v>
      </c>
      <c r="C635" s="219">
        <v>103.38983050847457</v>
      </c>
    </row>
    <row r="636" spans="1:3" ht="16.5" customHeight="1">
      <c r="A636" s="222" t="s">
        <v>67</v>
      </c>
      <c r="B636" s="220">
        <v>0</v>
      </c>
      <c r="C636" s="219"/>
    </row>
    <row r="637" spans="1:3" ht="16.5" customHeight="1">
      <c r="A637" s="223" t="s">
        <v>68</v>
      </c>
      <c r="B637" s="220">
        <v>0</v>
      </c>
      <c r="C637" s="219"/>
    </row>
    <row r="638" spans="1:3" ht="16.5" customHeight="1">
      <c r="A638" s="223" t="s">
        <v>434</v>
      </c>
      <c r="B638" s="220">
        <v>10</v>
      </c>
      <c r="C638" s="219">
        <v>100</v>
      </c>
    </row>
    <row r="639" spans="1:3" ht="16.5" customHeight="1">
      <c r="A639" s="223" t="s">
        <v>435</v>
      </c>
      <c r="B639" s="220">
        <v>3156</v>
      </c>
      <c r="C639" s="219">
        <v>123.71618972951784</v>
      </c>
    </row>
    <row r="640" spans="1:3" ht="16.5" customHeight="1">
      <c r="A640" s="223" t="s">
        <v>436</v>
      </c>
      <c r="B640" s="220">
        <v>356</v>
      </c>
      <c r="C640" s="219">
        <v>169.52380952380952</v>
      </c>
    </row>
    <row r="641" spans="1:3" ht="16.5" customHeight="1">
      <c r="A641" s="223" t="s">
        <v>437</v>
      </c>
      <c r="B641" s="220">
        <v>2800</v>
      </c>
      <c r="C641" s="219">
        <v>119.6070055531824</v>
      </c>
    </row>
    <row r="642" spans="1:3" ht="16.5" customHeight="1">
      <c r="A642" s="223" t="s">
        <v>438</v>
      </c>
      <c r="B642" s="220">
        <v>658</v>
      </c>
      <c r="C642" s="219">
        <v>97.62611275964392</v>
      </c>
    </row>
    <row r="643" spans="1:3" ht="16.5" customHeight="1">
      <c r="A643" s="223" t="s">
        <v>439</v>
      </c>
      <c r="B643" s="220">
        <v>604</v>
      </c>
      <c r="C643" s="219">
        <v>96.48562300319489</v>
      </c>
    </row>
    <row r="644" spans="1:3" ht="16.5" customHeight="1">
      <c r="A644" s="223" t="s">
        <v>440</v>
      </c>
      <c r="B644" s="220">
        <v>54</v>
      </c>
      <c r="C644" s="219">
        <v>112.5</v>
      </c>
    </row>
    <row r="645" spans="1:3" ht="16.5" customHeight="1">
      <c r="A645" s="222" t="s">
        <v>441</v>
      </c>
      <c r="B645" s="220">
        <v>413</v>
      </c>
      <c r="C645" s="219">
        <v>65.03937007874015</v>
      </c>
    </row>
    <row r="646" spans="1:3" ht="16.5" customHeight="1">
      <c r="A646" s="223" t="s">
        <v>442</v>
      </c>
      <c r="B646" s="220">
        <v>200</v>
      </c>
      <c r="C646" s="219">
        <v>82.64462809917356</v>
      </c>
    </row>
    <row r="647" spans="1:3" ht="16.5" customHeight="1">
      <c r="A647" s="223" t="s">
        <v>443</v>
      </c>
      <c r="B647" s="220">
        <v>213</v>
      </c>
      <c r="C647" s="219">
        <v>54.19847328244275</v>
      </c>
    </row>
    <row r="648" spans="1:3" ht="16.5" customHeight="1">
      <c r="A648" s="223" t="s">
        <v>444</v>
      </c>
      <c r="B648" s="220">
        <v>0</v>
      </c>
      <c r="C648" s="219"/>
    </row>
    <row r="649" spans="1:3" ht="16.5" customHeight="1">
      <c r="A649" s="223" t="s">
        <v>1408</v>
      </c>
      <c r="B649" s="220">
        <v>0</v>
      </c>
      <c r="C649" s="219"/>
    </row>
    <row r="650" spans="1:3" ht="16.5" customHeight="1">
      <c r="A650" s="222" t="s">
        <v>445</v>
      </c>
      <c r="B650" s="220">
        <v>0</v>
      </c>
      <c r="C650" s="219"/>
    </row>
    <row r="651" spans="1:3" ht="16.5" customHeight="1">
      <c r="A651" s="223" t="s">
        <v>446</v>
      </c>
      <c r="B651" s="220">
        <v>34</v>
      </c>
      <c r="C651" s="219">
        <v>30.357142857142854</v>
      </c>
    </row>
    <row r="652" spans="1:3" ht="16.5" customHeight="1">
      <c r="A652" s="223" t="s">
        <v>447</v>
      </c>
      <c r="B652" s="220">
        <v>0</v>
      </c>
      <c r="C652" s="219"/>
    </row>
    <row r="653" spans="1:3" ht="16.5" customHeight="1">
      <c r="A653" s="222" t="s">
        <v>448</v>
      </c>
      <c r="B653" s="220">
        <v>34</v>
      </c>
      <c r="C653" s="219">
        <v>30.357142857142854</v>
      </c>
    </row>
    <row r="654" spans="1:3" ht="16.5" customHeight="1">
      <c r="A654" s="223" t="s">
        <v>449</v>
      </c>
      <c r="B654" s="220">
        <v>47568</v>
      </c>
      <c r="C654" s="219">
        <v>108.07961465054984</v>
      </c>
    </row>
    <row r="655" spans="1:3" ht="16.5" customHeight="1">
      <c r="A655" s="223" t="s">
        <v>450</v>
      </c>
      <c r="B655" s="220">
        <v>0</v>
      </c>
      <c r="C655" s="219"/>
    </row>
    <row r="656" spans="1:3" ht="16.5" customHeight="1">
      <c r="A656" s="222" t="s">
        <v>451</v>
      </c>
      <c r="B656" s="220">
        <v>47568</v>
      </c>
      <c r="C656" s="219">
        <v>108.07961465054984</v>
      </c>
    </row>
    <row r="657" spans="1:3" ht="16.5" customHeight="1">
      <c r="A657" s="223" t="s">
        <v>452</v>
      </c>
      <c r="B657" s="220">
        <v>0</v>
      </c>
      <c r="C657" s="219"/>
    </row>
    <row r="658" spans="1:3" ht="16.5" customHeight="1">
      <c r="A658" s="223" t="s">
        <v>453</v>
      </c>
      <c r="B658" s="220">
        <v>0</v>
      </c>
      <c r="C658" s="219"/>
    </row>
    <row r="659" spans="1:3" ht="16.5" customHeight="1">
      <c r="A659" s="222" t="s">
        <v>454</v>
      </c>
      <c r="B659" s="220">
        <v>0</v>
      </c>
      <c r="C659" s="219"/>
    </row>
    <row r="660" spans="1:3" ht="16.5" customHeight="1">
      <c r="A660" s="223" t="s">
        <v>455</v>
      </c>
      <c r="B660" s="220">
        <v>0</v>
      </c>
      <c r="C660" s="219"/>
    </row>
    <row r="661" spans="1:3" ht="16.5" customHeight="1">
      <c r="A661" s="223" t="s">
        <v>456</v>
      </c>
      <c r="B661" s="220">
        <v>0</v>
      </c>
      <c r="C661" s="219"/>
    </row>
    <row r="662" spans="1:3" ht="16.5" customHeight="1">
      <c r="A662" s="222" t="s">
        <v>1409</v>
      </c>
      <c r="B662" s="220">
        <v>408</v>
      </c>
      <c r="C662" s="219">
        <v>78.61271676300578</v>
      </c>
    </row>
    <row r="663" spans="1:3" ht="16.5" customHeight="1">
      <c r="A663" s="223" t="s">
        <v>66</v>
      </c>
      <c r="B663" s="220">
        <v>138</v>
      </c>
      <c r="C663" s="219">
        <v>112.19512195121952</v>
      </c>
    </row>
    <row r="664" spans="1:3" ht="16.5" customHeight="1">
      <c r="A664" s="223" t="s">
        <v>67</v>
      </c>
      <c r="B664" s="220">
        <v>15</v>
      </c>
      <c r="C664" s="219"/>
    </row>
    <row r="665" spans="1:3" ht="16.5" customHeight="1">
      <c r="A665" s="222" t="s">
        <v>68</v>
      </c>
      <c r="B665" s="220">
        <v>0</v>
      </c>
      <c r="C665" s="219"/>
    </row>
    <row r="666" spans="1:3" ht="16.5" customHeight="1">
      <c r="A666" s="223" t="s">
        <v>382</v>
      </c>
      <c r="B666" s="220">
        <v>113</v>
      </c>
      <c r="C666" s="219">
        <v>59.473684210526315</v>
      </c>
    </row>
    <row r="667" spans="1:3" ht="16.5" customHeight="1">
      <c r="A667" s="223" t="s">
        <v>384</v>
      </c>
      <c r="B667" s="220">
        <v>69</v>
      </c>
      <c r="C667" s="219">
        <v>38.333333333333336</v>
      </c>
    </row>
    <row r="668" spans="1:3" ht="16.5" customHeight="1">
      <c r="A668" s="223" t="s">
        <v>75</v>
      </c>
      <c r="B668" s="220">
        <v>43</v>
      </c>
      <c r="C668" s="219">
        <v>165.3846153846154</v>
      </c>
    </row>
    <row r="669" spans="1:3" ht="16.5" customHeight="1">
      <c r="A669" s="222" t="s">
        <v>1410</v>
      </c>
      <c r="B669" s="220">
        <v>30</v>
      </c>
      <c r="C669" s="219"/>
    </row>
    <row r="670" spans="1:3" ht="16.5" customHeight="1">
      <c r="A670" s="223" t="s">
        <v>1672</v>
      </c>
      <c r="B670" s="220">
        <v>0</v>
      </c>
      <c r="C670" s="219"/>
    </row>
    <row r="671" spans="1:3" ht="16.5" customHeight="1">
      <c r="A671" s="223" t="s">
        <v>1673</v>
      </c>
      <c r="B671" s="220">
        <v>0</v>
      </c>
      <c r="C671" s="219"/>
    </row>
    <row r="672" spans="1:3" ht="16.5" customHeight="1">
      <c r="A672" s="223" t="s">
        <v>1674</v>
      </c>
      <c r="B672" s="220">
        <v>0</v>
      </c>
      <c r="C672" s="219"/>
    </row>
    <row r="673" spans="1:3" ht="16.5" customHeight="1">
      <c r="A673" s="223" t="s">
        <v>457</v>
      </c>
      <c r="B673" s="220">
        <v>1343</v>
      </c>
      <c r="C673" s="219">
        <v>72.35991379310344</v>
      </c>
    </row>
    <row r="674" spans="1:3" ht="16.5" customHeight="1">
      <c r="A674" s="222" t="s">
        <v>458</v>
      </c>
      <c r="B674" s="220">
        <v>1343</v>
      </c>
      <c r="C674" s="219">
        <v>72.35991379310344</v>
      </c>
    </row>
    <row r="675" spans="1:3" ht="16.5" customHeight="1">
      <c r="A675" s="223" t="s">
        <v>1411</v>
      </c>
      <c r="B675" s="220">
        <v>59374</v>
      </c>
      <c r="C675" s="219">
        <v>103.09596985640117</v>
      </c>
    </row>
    <row r="676" spans="1:3" ht="16.5" customHeight="1">
      <c r="A676" s="223" t="s">
        <v>1412</v>
      </c>
      <c r="B676" s="220">
        <v>633</v>
      </c>
      <c r="C676" s="219">
        <v>104.97512437810946</v>
      </c>
    </row>
    <row r="677" spans="1:3" ht="16.5" customHeight="1">
      <c r="A677" s="223" t="s">
        <v>66</v>
      </c>
      <c r="B677" s="220">
        <v>584</v>
      </c>
      <c r="C677" s="219">
        <v>106.18181818181817</v>
      </c>
    </row>
    <row r="678" spans="1:3" ht="16.5" customHeight="1">
      <c r="A678" s="223" t="s">
        <v>67</v>
      </c>
      <c r="B678" s="220">
        <v>0</v>
      </c>
      <c r="C678" s="219"/>
    </row>
    <row r="679" spans="1:3" ht="16.5" customHeight="1">
      <c r="A679" s="223" t="s">
        <v>68</v>
      </c>
      <c r="B679" s="220">
        <v>0</v>
      </c>
      <c r="C679" s="219"/>
    </row>
    <row r="680" spans="1:3" ht="16.5" customHeight="1">
      <c r="A680" s="223" t="s">
        <v>1413</v>
      </c>
      <c r="B680" s="220">
        <v>49</v>
      </c>
      <c r="C680" s="219">
        <v>92.45283018867924</v>
      </c>
    </row>
    <row r="681" spans="1:3" ht="16.5" customHeight="1">
      <c r="A681" s="223" t="s">
        <v>459</v>
      </c>
      <c r="B681" s="220">
        <v>3246</v>
      </c>
      <c r="C681" s="219">
        <v>112.55201109570041</v>
      </c>
    </row>
    <row r="682" spans="1:3" ht="16.5" customHeight="1">
      <c r="A682" s="222" t="s">
        <v>460</v>
      </c>
      <c r="B682" s="220">
        <v>1758</v>
      </c>
      <c r="C682" s="219">
        <v>76.80209698558322</v>
      </c>
    </row>
    <row r="683" spans="1:3" ht="16.5" customHeight="1">
      <c r="A683" s="223" t="s">
        <v>461</v>
      </c>
      <c r="B683" s="220">
        <v>917</v>
      </c>
      <c r="C683" s="219">
        <v>119.71279373368147</v>
      </c>
    </row>
    <row r="684" spans="1:3" ht="16.5" customHeight="1">
      <c r="A684" s="223" t="s">
        <v>462</v>
      </c>
      <c r="B684" s="220">
        <v>0</v>
      </c>
      <c r="C684" s="219"/>
    </row>
    <row r="685" spans="1:3" ht="16.5" customHeight="1">
      <c r="A685" s="222" t="s">
        <v>463</v>
      </c>
      <c r="B685" s="220">
        <v>0</v>
      </c>
      <c r="C685" s="219"/>
    </row>
    <row r="686" spans="1:3" ht="16.5" customHeight="1">
      <c r="A686" s="223" t="s">
        <v>464</v>
      </c>
      <c r="B686" s="220">
        <v>0</v>
      </c>
      <c r="C686" s="219"/>
    </row>
    <row r="687" spans="1:3" ht="16.5" customHeight="1">
      <c r="A687" s="222" t="s">
        <v>1675</v>
      </c>
      <c r="B687" s="220">
        <v>165</v>
      </c>
      <c r="C687" s="219">
        <v>100</v>
      </c>
    </row>
    <row r="688" spans="1:3" ht="16.5" customHeight="1">
      <c r="A688" s="222" t="s">
        <v>465</v>
      </c>
      <c r="B688" s="220">
        <v>0</v>
      </c>
      <c r="C688" s="219"/>
    </row>
    <row r="689" spans="1:3" ht="16.5" customHeight="1">
      <c r="A689" s="223" t="s">
        <v>466</v>
      </c>
      <c r="B689" s="220">
        <v>0</v>
      </c>
      <c r="C689" s="219"/>
    </row>
    <row r="690" spans="1:3" ht="16.5" customHeight="1">
      <c r="A690" s="223" t="s">
        <v>467</v>
      </c>
      <c r="B690" s="220">
        <v>0</v>
      </c>
      <c r="C690" s="219"/>
    </row>
    <row r="691" spans="1:3" ht="16.5" customHeight="1">
      <c r="A691" s="223" t="s">
        <v>468</v>
      </c>
      <c r="B691" s="220">
        <v>0</v>
      </c>
      <c r="C691" s="219"/>
    </row>
    <row r="692" spans="1:3" ht="16.5" customHeight="1">
      <c r="A692" s="223" t="s">
        <v>469</v>
      </c>
      <c r="B692" s="220">
        <v>0</v>
      </c>
      <c r="C692" s="219"/>
    </row>
    <row r="693" spans="1:3" ht="16.5" customHeight="1">
      <c r="A693" s="222" t="s">
        <v>1676</v>
      </c>
      <c r="B693" s="220">
        <v>0</v>
      </c>
      <c r="C693" s="219"/>
    </row>
    <row r="694" spans="1:3" ht="16.5" customHeight="1">
      <c r="A694" s="223" t="s">
        <v>470</v>
      </c>
      <c r="B694" s="220">
        <v>406</v>
      </c>
      <c r="C694" s="219">
        <v>-120.83333333333333</v>
      </c>
    </row>
    <row r="695" spans="1:3" ht="16.5" customHeight="1">
      <c r="A695" s="223" t="s">
        <v>471</v>
      </c>
      <c r="B695" s="220">
        <v>9771</v>
      </c>
      <c r="C695" s="219">
        <v>104.13513801556005</v>
      </c>
    </row>
    <row r="696" spans="1:3" ht="16.5" customHeight="1">
      <c r="A696" s="223" t="s">
        <v>472</v>
      </c>
      <c r="B696" s="220">
        <v>494</v>
      </c>
      <c r="C696" s="219">
        <v>51.35135135135135</v>
      </c>
    </row>
    <row r="697" spans="1:3" ht="16.5" customHeight="1">
      <c r="A697" s="223" t="s">
        <v>473</v>
      </c>
      <c r="B697" s="220">
        <v>7521</v>
      </c>
      <c r="C697" s="219">
        <v>107.39682993003</v>
      </c>
    </row>
    <row r="698" spans="1:3" ht="16.5" customHeight="1">
      <c r="A698" s="223" t="s">
        <v>474</v>
      </c>
      <c r="B698" s="220">
        <v>1756</v>
      </c>
      <c r="C698" s="219">
        <v>123.83638928067701</v>
      </c>
    </row>
    <row r="699" spans="1:3" ht="16.5" customHeight="1">
      <c r="A699" s="223" t="s">
        <v>475</v>
      </c>
      <c r="B699" s="220">
        <v>15161</v>
      </c>
      <c r="C699" s="219">
        <v>116.5065703527242</v>
      </c>
    </row>
    <row r="700" spans="1:3" ht="16.5" customHeight="1">
      <c r="A700" s="223" t="s">
        <v>476</v>
      </c>
      <c r="B700" s="220">
        <v>1058</v>
      </c>
      <c r="C700" s="219">
        <v>98.78618113912232</v>
      </c>
    </row>
    <row r="701" spans="1:3" ht="16.5" customHeight="1">
      <c r="A701" s="223" t="s">
        <v>477</v>
      </c>
      <c r="B701" s="220">
        <v>407</v>
      </c>
      <c r="C701" s="219">
        <v>102.51889168765742</v>
      </c>
    </row>
    <row r="702" spans="1:3" ht="16.5" customHeight="1">
      <c r="A702" s="223" t="s">
        <v>478</v>
      </c>
      <c r="B702" s="220">
        <v>701</v>
      </c>
      <c r="C702" s="219">
        <v>114.54248366013071</v>
      </c>
    </row>
    <row r="703" spans="1:3" ht="16.5" customHeight="1">
      <c r="A703" s="223" t="s">
        <v>479</v>
      </c>
      <c r="B703" s="220">
        <v>1061</v>
      </c>
      <c r="C703" s="219">
        <v>119.34758155230595</v>
      </c>
    </row>
    <row r="704" spans="1:3" ht="16.5" customHeight="1">
      <c r="A704" s="223" t="s">
        <v>480</v>
      </c>
      <c r="B704" s="220">
        <v>0</v>
      </c>
      <c r="C704" s="219"/>
    </row>
    <row r="705" spans="1:3" ht="16.5" customHeight="1">
      <c r="A705" s="223" t="s">
        <v>481</v>
      </c>
      <c r="B705" s="220">
        <v>0</v>
      </c>
      <c r="C705" s="219"/>
    </row>
    <row r="706" spans="1:3" ht="16.5" customHeight="1">
      <c r="A706" s="223" t="s">
        <v>482</v>
      </c>
      <c r="B706" s="220">
        <v>0</v>
      </c>
      <c r="C706" s="219"/>
    </row>
    <row r="707" spans="1:3" ht="16.5" customHeight="1">
      <c r="A707" s="222" t="s">
        <v>483</v>
      </c>
      <c r="B707" s="220">
        <v>5080</v>
      </c>
      <c r="C707" s="219">
        <v>105.26315789473684</v>
      </c>
    </row>
    <row r="708" spans="1:3" ht="16.5" customHeight="1">
      <c r="A708" s="223" t="s">
        <v>1677</v>
      </c>
      <c r="B708" s="220">
        <v>391</v>
      </c>
      <c r="C708" s="219">
        <v>41.20126448893572</v>
      </c>
    </row>
    <row r="709" spans="1:3" ht="16.5" customHeight="1">
      <c r="A709" s="223" t="s">
        <v>484</v>
      </c>
      <c r="B709" s="220">
        <v>6103</v>
      </c>
      <c r="C709" s="219">
        <v>146.39002158791078</v>
      </c>
    </row>
    <row r="710" spans="1:3" ht="16.5" customHeight="1">
      <c r="A710" s="223" t="s">
        <v>485</v>
      </c>
      <c r="B710" s="220">
        <v>360</v>
      </c>
      <c r="C710" s="219">
        <v>360</v>
      </c>
    </row>
    <row r="711" spans="1:3" ht="16.5" customHeight="1">
      <c r="A711" s="222" t="s">
        <v>486</v>
      </c>
      <c r="B711" s="220">
        <v>41</v>
      </c>
      <c r="C711" s="219">
        <v>23.295454545454543</v>
      </c>
    </row>
    <row r="712" spans="1:3" ht="16.5" customHeight="1">
      <c r="A712" s="223" t="s">
        <v>487</v>
      </c>
      <c r="B712" s="220">
        <v>33</v>
      </c>
      <c r="C712" s="219">
        <v>18.75</v>
      </c>
    </row>
    <row r="713" spans="1:3" ht="16.5" customHeight="1">
      <c r="A713" s="223" t="s">
        <v>488</v>
      </c>
      <c r="B713" s="220">
        <v>8</v>
      </c>
      <c r="C713" s="219"/>
    </row>
    <row r="714" spans="1:3" ht="16.5" customHeight="1">
      <c r="A714" s="223" t="s">
        <v>489</v>
      </c>
      <c r="B714" s="220">
        <v>6003</v>
      </c>
      <c r="C714" s="219">
        <v>83.2016632016632</v>
      </c>
    </row>
    <row r="715" spans="1:3" ht="16.5" customHeight="1">
      <c r="A715" s="223" t="s">
        <v>490</v>
      </c>
      <c r="B715" s="220">
        <v>145</v>
      </c>
      <c r="C715" s="219">
        <v>16.039823008849556</v>
      </c>
    </row>
    <row r="716" spans="1:3" ht="16.5" customHeight="1">
      <c r="A716" s="223" t="s">
        <v>491</v>
      </c>
      <c r="B716" s="220">
        <v>4535</v>
      </c>
      <c r="C716" s="219">
        <v>84.52935694315005</v>
      </c>
    </row>
    <row r="717" spans="1:3" ht="16.5" customHeight="1">
      <c r="A717" s="223" t="s">
        <v>492</v>
      </c>
      <c r="B717" s="220">
        <v>1323</v>
      </c>
      <c r="C717" s="219">
        <v>139.8520084566596</v>
      </c>
    </row>
    <row r="718" spans="1:3" ht="16.5" customHeight="1">
      <c r="A718" s="223" t="s">
        <v>496</v>
      </c>
      <c r="B718" s="220">
        <v>202</v>
      </c>
      <c r="C718" s="219">
        <v>80.80000000000001</v>
      </c>
    </row>
    <row r="719" spans="1:3" ht="16.5" customHeight="1">
      <c r="A719" s="223" t="s">
        <v>497</v>
      </c>
      <c r="B719" s="220">
        <v>108</v>
      </c>
      <c r="C719" s="219">
        <v>43.2</v>
      </c>
    </row>
    <row r="720" spans="1:3" ht="16.5" customHeight="1">
      <c r="A720" s="223" t="s">
        <v>498</v>
      </c>
      <c r="B720" s="220">
        <v>94</v>
      </c>
      <c r="C720" s="219"/>
    </row>
    <row r="721" spans="1:3" ht="16.5" customHeight="1">
      <c r="A721" s="223" t="s">
        <v>499</v>
      </c>
      <c r="B721" s="220">
        <v>0</v>
      </c>
      <c r="C721" s="219"/>
    </row>
    <row r="722" spans="1:3" ht="16.5" customHeight="1">
      <c r="A722" s="223" t="s">
        <v>500</v>
      </c>
      <c r="B722" s="220">
        <v>0</v>
      </c>
      <c r="C722" s="219"/>
    </row>
    <row r="723" spans="1:3" ht="16.5" customHeight="1">
      <c r="A723" s="222" t="s">
        <v>501</v>
      </c>
      <c r="B723" s="220">
        <v>22732</v>
      </c>
      <c r="C723" s="219">
        <v>105.05592014049358</v>
      </c>
    </row>
    <row r="724" spans="1:3" ht="16.5" customHeight="1">
      <c r="A724" s="223" t="s">
        <v>1171</v>
      </c>
      <c r="B724" s="220">
        <v>0</v>
      </c>
      <c r="C724" s="219"/>
    </row>
    <row r="725" spans="1:3" ht="16.5" customHeight="1">
      <c r="A725" s="223" t="s">
        <v>502</v>
      </c>
      <c r="B725" s="220">
        <v>22732</v>
      </c>
      <c r="C725" s="219">
        <v>105.05592014049358</v>
      </c>
    </row>
    <row r="726" spans="1:3" ht="16.5" customHeight="1">
      <c r="A726" s="222" t="s">
        <v>503</v>
      </c>
      <c r="B726" s="220">
        <v>0</v>
      </c>
      <c r="C726" s="219"/>
    </row>
    <row r="727" spans="1:3" ht="16.5" customHeight="1">
      <c r="A727" s="223" t="s">
        <v>504</v>
      </c>
      <c r="B727" s="220">
        <v>1037</v>
      </c>
      <c r="C727" s="219">
        <v>99.04489016236867</v>
      </c>
    </row>
    <row r="728" spans="1:3" ht="16.5" customHeight="1">
      <c r="A728" s="223" t="s">
        <v>505</v>
      </c>
      <c r="B728" s="220">
        <v>936</v>
      </c>
      <c r="C728" s="219">
        <v>99.36305732484077</v>
      </c>
    </row>
    <row r="729" spans="1:3" ht="16.5" customHeight="1">
      <c r="A729" s="223" t="s">
        <v>506</v>
      </c>
      <c r="B729" s="220">
        <v>80</v>
      </c>
      <c r="C729" s="219">
        <v>100</v>
      </c>
    </row>
    <row r="730" spans="1:3" ht="16.5" customHeight="1">
      <c r="A730" s="222" t="s">
        <v>507</v>
      </c>
      <c r="B730" s="220">
        <v>21</v>
      </c>
      <c r="C730" s="219">
        <v>84</v>
      </c>
    </row>
    <row r="731" spans="1:3" ht="16.5" customHeight="1">
      <c r="A731" s="223" t="s">
        <v>508</v>
      </c>
      <c r="B731" s="220">
        <v>57</v>
      </c>
      <c r="C731" s="219">
        <v>50.89285714285714</v>
      </c>
    </row>
    <row r="732" spans="1:3" ht="16.5" customHeight="1">
      <c r="A732" s="223" t="s">
        <v>509</v>
      </c>
      <c r="B732" s="220">
        <v>57</v>
      </c>
      <c r="C732" s="219">
        <v>50.89285714285714</v>
      </c>
    </row>
    <row r="733" spans="1:3" ht="16.5" customHeight="1">
      <c r="A733" s="223" t="s">
        <v>510</v>
      </c>
      <c r="B733" s="220">
        <v>0</v>
      </c>
      <c r="C733" s="219"/>
    </row>
    <row r="734" spans="1:3" ht="16.5" customHeight="1">
      <c r="A734" s="223" t="s">
        <v>1414</v>
      </c>
      <c r="B734" s="220">
        <v>0</v>
      </c>
      <c r="C734" s="219"/>
    </row>
    <row r="735" spans="1:3" ht="16.5" customHeight="1">
      <c r="A735" s="222" t="s">
        <v>66</v>
      </c>
      <c r="B735" s="220">
        <v>0</v>
      </c>
      <c r="C735" s="219"/>
    </row>
    <row r="736" spans="1:3" ht="16.5" customHeight="1">
      <c r="A736" s="223" t="s">
        <v>67</v>
      </c>
      <c r="B736" s="220">
        <v>0</v>
      </c>
      <c r="C736" s="219"/>
    </row>
    <row r="737" spans="1:3" ht="16.5" customHeight="1">
      <c r="A737" s="223" t="s">
        <v>68</v>
      </c>
      <c r="B737" s="220">
        <v>0</v>
      </c>
      <c r="C737" s="219"/>
    </row>
    <row r="738" spans="1:3" ht="16.5" customHeight="1">
      <c r="A738" s="223" t="s">
        <v>109</v>
      </c>
      <c r="B738" s="220">
        <v>0</v>
      </c>
      <c r="C738" s="219"/>
    </row>
    <row r="739" spans="1:3" ht="16.5" customHeight="1">
      <c r="A739" s="222" t="s">
        <v>1415</v>
      </c>
      <c r="B739" s="220">
        <v>0</v>
      </c>
      <c r="C739" s="219"/>
    </row>
    <row r="740" spans="1:3" ht="16.5" customHeight="1">
      <c r="A740" s="223" t="s">
        <v>1416</v>
      </c>
      <c r="B740" s="220">
        <v>0</v>
      </c>
      <c r="C740" s="219"/>
    </row>
    <row r="741" spans="1:3" ht="16.5" customHeight="1">
      <c r="A741" s="223" t="s">
        <v>75</v>
      </c>
      <c r="B741" s="220">
        <v>0</v>
      </c>
      <c r="C741" s="219"/>
    </row>
    <row r="742" spans="1:3" ht="16.5" customHeight="1">
      <c r="A742" s="223" t="s">
        <v>1417</v>
      </c>
      <c r="B742" s="220">
        <v>0</v>
      </c>
      <c r="C742" s="219"/>
    </row>
    <row r="743" spans="1:3" ht="16.5" customHeight="1">
      <c r="A743" s="222" t="s">
        <v>1418</v>
      </c>
      <c r="B743" s="220">
        <v>34</v>
      </c>
      <c r="C743" s="219">
        <v>125.92592592592592</v>
      </c>
    </row>
    <row r="744" spans="1:3" ht="16.5" customHeight="1">
      <c r="A744" s="223" t="s">
        <v>1419</v>
      </c>
      <c r="B744" s="220">
        <v>34</v>
      </c>
      <c r="C744" s="219">
        <v>125.92592592592592</v>
      </c>
    </row>
    <row r="745" spans="1:3" ht="16.5" customHeight="1">
      <c r="A745" s="223" t="s">
        <v>1420</v>
      </c>
      <c r="B745" s="220">
        <v>457</v>
      </c>
      <c r="C745" s="219">
        <v>36.76588897827836</v>
      </c>
    </row>
    <row r="746" spans="1:3" ht="16.5" customHeight="1">
      <c r="A746" s="222" t="s">
        <v>1421</v>
      </c>
      <c r="B746" s="220">
        <v>457</v>
      </c>
      <c r="C746" s="219">
        <v>36.76588897827836</v>
      </c>
    </row>
    <row r="747" spans="1:3" ht="16.5" customHeight="1">
      <c r="A747" s="223" t="s">
        <v>511</v>
      </c>
      <c r="B747" s="220">
        <v>25492</v>
      </c>
      <c r="C747" s="219">
        <v>98.12163202463434</v>
      </c>
    </row>
    <row r="748" spans="1:3" ht="16.5" customHeight="1">
      <c r="A748" s="223" t="s">
        <v>512</v>
      </c>
      <c r="B748" s="220">
        <v>178</v>
      </c>
      <c r="C748" s="219">
        <v>30.849220103986134</v>
      </c>
    </row>
    <row r="749" spans="1:3" ht="16.5" customHeight="1">
      <c r="A749" s="223" t="s">
        <v>66</v>
      </c>
      <c r="B749" s="220">
        <v>118</v>
      </c>
      <c r="C749" s="219">
        <v>39.86486486486486</v>
      </c>
    </row>
    <row r="750" spans="1:3" ht="16.5" customHeight="1">
      <c r="A750" s="223" t="s">
        <v>67</v>
      </c>
      <c r="B750" s="220">
        <v>20</v>
      </c>
      <c r="C750" s="219"/>
    </row>
    <row r="751" spans="1:3" ht="16.5" customHeight="1">
      <c r="A751" s="223" t="s">
        <v>68</v>
      </c>
      <c r="B751" s="220">
        <v>0</v>
      </c>
      <c r="C751" s="219"/>
    </row>
    <row r="752" spans="1:3" ht="16.5" customHeight="1">
      <c r="A752" s="223" t="s">
        <v>1422</v>
      </c>
      <c r="B752" s="220">
        <v>0</v>
      </c>
      <c r="C752" s="219"/>
    </row>
    <row r="753" spans="1:3" ht="16.5" customHeight="1">
      <c r="A753" s="223" t="s">
        <v>513</v>
      </c>
      <c r="B753" s="220">
        <v>0</v>
      </c>
      <c r="C753" s="219"/>
    </row>
    <row r="754" spans="1:3" ht="16.5" customHeight="1">
      <c r="A754" s="223" t="s">
        <v>1423</v>
      </c>
      <c r="B754" s="220">
        <v>0</v>
      </c>
      <c r="C754" s="219"/>
    </row>
    <row r="755" spans="1:3" ht="16.5" customHeight="1">
      <c r="A755" s="222" t="s">
        <v>1424</v>
      </c>
      <c r="B755" s="220">
        <v>0</v>
      </c>
      <c r="C755" s="219"/>
    </row>
    <row r="756" spans="1:3" ht="16.5" customHeight="1">
      <c r="A756" s="223" t="s">
        <v>96</v>
      </c>
      <c r="B756" s="220">
        <v>0</v>
      </c>
      <c r="C756" s="219"/>
    </row>
    <row r="757" spans="1:3" ht="16.5" customHeight="1">
      <c r="A757" s="222" t="s">
        <v>514</v>
      </c>
      <c r="B757" s="220">
        <v>40</v>
      </c>
      <c r="C757" s="219">
        <v>14.23487544483986</v>
      </c>
    </row>
    <row r="758" spans="1:3" ht="16.5" customHeight="1">
      <c r="A758" s="223" t="s">
        <v>515</v>
      </c>
      <c r="B758" s="220">
        <v>20</v>
      </c>
      <c r="C758" s="219">
        <v>13.245033112582782</v>
      </c>
    </row>
    <row r="759" spans="1:3" ht="16.5" customHeight="1">
      <c r="A759" s="222" t="s">
        <v>516</v>
      </c>
      <c r="B759" s="220">
        <v>0</v>
      </c>
      <c r="C759" s="219"/>
    </row>
    <row r="760" spans="1:3" ht="16.5" customHeight="1">
      <c r="A760" s="222" t="s">
        <v>517</v>
      </c>
      <c r="B760" s="220">
        <v>0</v>
      </c>
      <c r="C760" s="219"/>
    </row>
    <row r="761" spans="1:3" ht="16.5" customHeight="1">
      <c r="A761" s="223" t="s">
        <v>518</v>
      </c>
      <c r="B761" s="220">
        <v>20</v>
      </c>
      <c r="C761" s="219">
        <v>13.245033112582782</v>
      </c>
    </row>
    <row r="762" spans="1:3" ht="16.5" customHeight="1">
      <c r="A762" s="223" t="s">
        <v>519</v>
      </c>
      <c r="B762" s="220">
        <v>10493</v>
      </c>
      <c r="C762" s="219">
        <v>85.5733159354102</v>
      </c>
    </row>
    <row r="763" spans="1:3" ht="16.5" customHeight="1">
      <c r="A763" s="223" t="s">
        <v>520</v>
      </c>
      <c r="B763" s="220">
        <v>850</v>
      </c>
      <c r="C763" s="219"/>
    </row>
    <row r="764" spans="1:3" ht="16.5" customHeight="1">
      <c r="A764" s="223" t="s">
        <v>521</v>
      </c>
      <c r="B764" s="220">
        <v>5886</v>
      </c>
      <c r="C764" s="219">
        <v>80.38787216607484</v>
      </c>
    </row>
    <row r="765" spans="1:3" ht="16.5" customHeight="1">
      <c r="A765" s="223" t="s">
        <v>522</v>
      </c>
      <c r="B765" s="220">
        <v>0</v>
      </c>
      <c r="C765" s="219"/>
    </row>
    <row r="766" spans="1:3" ht="16.5" customHeight="1">
      <c r="A766" s="223" t="s">
        <v>523</v>
      </c>
      <c r="B766" s="220">
        <v>3757</v>
      </c>
      <c r="C766" s="219">
        <v>78.43423799582463</v>
      </c>
    </row>
    <row r="767" spans="1:3" ht="16.5" customHeight="1">
      <c r="A767" s="223" t="s">
        <v>524</v>
      </c>
      <c r="B767" s="220">
        <v>0</v>
      </c>
      <c r="C767" s="219"/>
    </row>
    <row r="768" spans="1:3" ht="16.5" customHeight="1">
      <c r="A768" s="223" t="s">
        <v>525</v>
      </c>
      <c r="B768" s="220">
        <v>0</v>
      </c>
      <c r="C768" s="219"/>
    </row>
    <row r="769" spans="1:3" ht="16.5" customHeight="1">
      <c r="A769" s="223" t="s">
        <v>1678</v>
      </c>
      <c r="B769" s="220">
        <v>0</v>
      </c>
      <c r="C769" s="219"/>
    </row>
    <row r="770" spans="1:3" ht="16.5" customHeight="1">
      <c r="A770" s="222" t="s">
        <v>526</v>
      </c>
      <c r="B770" s="220">
        <v>0</v>
      </c>
      <c r="C770" s="219">
        <v>0</v>
      </c>
    </row>
    <row r="771" spans="1:3" ht="16.5" customHeight="1">
      <c r="A771" s="223" t="s">
        <v>527</v>
      </c>
      <c r="B771" s="220">
        <v>3722</v>
      </c>
      <c r="C771" s="219">
        <v>92.58706467661692</v>
      </c>
    </row>
    <row r="772" spans="1:3" ht="16.5" customHeight="1">
      <c r="A772" s="223" t="s">
        <v>528</v>
      </c>
      <c r="B772" s="220">
        <v>0</v>
      </c>
      <c r="C772" s="219"/>
    </row>
    <row r="773" spans="1:3" ht="16.5" customHeight="1">
      <c r="A773" s="223" t="s">
        <v>529</v>
      </c>
      <c r="B773" s="220">
        <v>3247</v>
      </c>
      <c r="C773" s="219">
        <v>90.19444444444444</v>
      </c>
    </row>
    <row r="774" spans="1:3" ht="16.5" customHeight="1">
      <c r="A774" s="222" t="s">
        <v>530</v>
      </c>
      <c r="B774" s="220">
        <v>0</v>
      </c>
      <c r="C774" s="219"/>
    </row>
    <row r="775" spans="1:3" ht="16.5" customHeight="1">
      <c r="A775" s="223" t="s">
        <v>531</v>
      </c>
      <c r="B775" s="220">
        <v>475</v>
      </c>
      <c r="C775" s="219">
        <v>113.09523809523809</v>
      </c>
    </row>
    <row r="776" spans="1:3" ht="16.5" customHeight="1">
      <c r="A776" s="223" t="s">
        <v>532</v>
      </c>
      <c r="B776" s="220">
        <v>75</v>
      </c>
      <c r="C776" s="219"/>
    </row>
    <row r="777" spans="1:3" ht="16.5" customHeight="1">
      <c r="A777" s="223" t="s">
        <v>533</v>
      </c>
      <c r="B777" s="220">
        <v>0</v>
      </c>
      <c r="C777" s="219"/>
    </row>
    <row r="778" spans="1:3" ht="16.5" customHeight="1">
      <c r="A778" s="223" t="s">
        <v>534</v>
      </c>
      <c r="B778" s="220">
        <v>0</v>
      </c>
      <c r="C778" s="219"/>
    </row>
    <row r="779" spans="1:3" ht="16.5" customHeight="1">
      <c r="A779" s="223" t="s">
        <v>535</v>
      </c>
      <c r="B779" s="220">
        <v>0</v>
      </c>
      <c r="C779" s="219"/>
    </row>
    <row r="780" spans="1:3" ht="16.5" customHeight="1">
      <c r="A780" s="223" t="s">
        <v>536</v>
      </c>
      <c r="B780" s="220">
        <v>0</v>
      </c>
      <c r="C780" s="219"/>
    </row>
    <row r="781" spans="1:3" ht="16.5" customHeight="1">
      <c r="A781" s="223" t="s">
        <v>1172</v>
      </c>
      <c r="B781" s="220">
        <v>75</v>
      </c>
      <c r="C781" s="219"/>
    </row>
    <row r="782" spans="1:3" ht="16.5" customHeight="1">
      <c r="A782" s="222" t="s">
        <v>537</v>
      </c>
      <c r="B782" s="220">
        <v>0</v>
      </c>
      <c r="C782" s="219"/>
    </row>
    <row r="783" spans="1:3" ht="16.5" customHeight="1">
      <c r="A783" s="223" t="s">
        <v>1679</v>
      </c>
      <c r="B783" s="220">
        <v>0</v>
      </c>
      <c r="C783" s="219"/>
    </row>
    <row r="784" spans="1:3" ht="16.5" customHeight="1">
      <c r="A784" s="223" t="s">
        <v>538</v>
      </c>
      <c r="B784" s="220">
        <v>0</v>
      </c>
      <c r="C784" s="219"/>
    </row>
    <row r="785" spans="1:3" ht="16.5" customHeight="1">
      <c r="A785" s="223" t="s">
        <v>539</v>
      </c>
      <c r="B785" s="220">
        <v>0</v>
      </c>
      <c r="C785" s="219"/>
    </row>
    <row r="786" spans="1:3" ht="16.5" customHeight="1">
      <c r="A786" s="223" t="s">
        <v>540</v>
      </c>
      <c r="B786" s="220">
        <v>0</v>
      </c>
      <c r="C786" s="219"/>
    </row>
    <row r="787" spans="1:3" ht="16.5" customHeight="1">
      <c r="A787" s="222" t="s">
        <v>541</v>
      </c>
      <c r="B787" s="220">
        <v>0</v>
      </c>
      <c r="C787" s="219"/>
    </row>
    <row r="788" spans="1:3" ht="16.5" customHeight="1">
      <c r="A788" s="223" t="s">
        <v>1680</v>
      </c>
      <c r="B788" s="220">
        <v>0</v>
      </c>
      <c r="C788" s="219"/>
    </row>
    <row r="789" spans="1:3" ht="16.5" customHeight="1">
      <c r="A789" s="223" t="s">
        <v>542</v>
      </c>
      <c r="B789" s="220">
        <v>0</v>
      </c>
      <c r="C789" s="219"/>
    </row>
    <row r="790" spans="1:3" ht="16.5" customHeight="1">
      <c r="A790" s="223" t="s">
        <v>543</v>
      </c>
      <c r="B790" s="220">
        <v>0</v>
      </c>
      <c r="C790" s="219"/>
    </row>
    <row r="791" spans="1:3" ht="16.5" customHeight="1">
      <c r="A791" s="223" t="s">
        <v>544</v>
      </c>
      <c r="B791" s="220">
        <v>0</v>
      </c>
      <c r="C791" s="219"/>
    </row>
    <row r="792" spans="1:3" ht="16.5" customHeight="1">
      <c r="A792" s="223" t="s">
        <v>545</v>
      </c>
      <c r="B792" s="220">
        <v>0</v>
      </c>
      <c r="C792" s="219"/>
    </row>
    <row r="793" spans="1:3" ht="16.5" customHeight="1">
      <c r="A793" s="223" t="s">
        <v>546</v>
      </c>
      <c r="B793" s="220">
        <v>0</v>
      </c>
      <c r="C793" s="219"/>
    </row>
    <row r="794" spans="1:3" ht="16.5" customHeight="1">
      <c r="A794" s="222" t="s">
        <v>547</v>
      </c>
      <c r="B794" s="220">
        <v>0</v>
      </c>
      <c r="C794" s="219"/>
    </row>
    <row r="795" spans="1:3" ht="16.5" customHeight="1">
      <c r="A795" s="223" t="s">
        <v>548</v>
      </c>
      <c r="B795" s="220">
        <v>0</v>
      </c>
      <c r="C795" s="219"/>
    </row>
    <row r="796" spans="1:3" ht="16.5" customHeight="1">
      <c r="A796" s="223" t="s">
        <v>549</v>
      </c>
      <c r="B796" s="220">
        <v>0</v>
      </c>
      <c r="C796" s="219"/>
    </row>
    <row r="797" spans="1:3" ht="16.5" customHeight="1">
      <c r="A797" s="223" t="s">
        <v>550</v>
      </c>
      <c r="B797" s="220">
        <v>1410</v>
      </c>
      <c r="C797" s="219">
        <v>138.64306784660766</v>
      </c>
    </row>
    <row r="798" spans="1:3" ht="16.5" customHeight="1">
      <c r="A798" s="223" t="s">
        <v>551</v>
      </c>
      <c r="B798" s="220">
        <v>1410</v>
      </c>
      <c r="C798" s="219">
        <v>138.64306784660766</v>
      </c>
    </row>
    <row r="799" spans="1:3" ht="16.5" customHeight="1">
      <c r="A799" s="223" t="s">
        <v>552</v>
      </c>
      <c r="B799" s="220">
        <v>0</v>
      </c>
      <c r="C799" s="219"/>
    </row>
    <row r="800" spans="1:3" ht="16.5" customHeight="1">
      <c r="A800" s="222" t="s">
        <v>1425</v>
      </c>
      <c r="B800" s="220">
        <v>0</v>
      </c>
      <c r="C800" s="219"/>
    </row>
    <row r="801" spans="1:3" ht="16.5" customHeight="1">
      <c r="A801" s="223" t="s">
        <v>1426</v>
      </c>
      <c r="B801" s="220">
        <v>0</v>
      </c>
      <c r="C801" s="219"/>
    </row>
    <row r="802" spans="1:3" ht="16.5" customHeight="1">
      <c r="A802" s="223" t="s">
        <v>553</v>
      </c>
      <c r="B802" s="220">
        <v>0</v>
      </c>
      <c r="C802" s="219"/>
    </row>
    <row r="803" spans="1:3" ht="16.5" customHeight="1">
      <c r="A803" s="222" t="s">
        <v>554</v>
      </c>
      <c r="B803" s="220">
        <v>0</v>
      </c>
      <c r="C803" s="219"/>
    </row>
    <row r="804" spans="1:3" ht="16.5" customHeight="1">
      <c r="A804" s="223" t="s">
        <v>555</v>
      </c>
      <c r="B804" s="220">
        <v>0</v>
      </c>
      <c r="C804" s="219"/>
    </row>
    <row r="805" spans="1:3" ht="16.5" customHeight="1">
      <c r="A805" s="223" t="s">
        <v>556</v>
      </c>
      <c r="B805" s="220">
        <v>0</v>
      </c>
      <c r="C805" s="219"/>
    </row>
    <row r="806" spans="1:3" ht="16.5" customHeight="1">
      <c r="A806" s="222" t="s">
        <v>557</v>
      </c>
      <c r="B806" s="220">
        <v>0</v>
      </c>
      <c r="C806" s="219"/>
    </row>
    <row r="807" spans="1:3" ht="16.5" customHeight="1">
      <c r="A807" s="223" t="s">
        <v>558</v>
      </c>
      <c r="B807" s="220">
        <v>0</v>
      </c>
      <c r="C807" s="219"/>
    </row>
    <row r="808" spans="1:3" ht="16.5" customHeight="1">
      <c r="A808" s="222" t="s">
        <v>559</v>
      </c>
      <c r="B808" s="220">
        <v>0</v>
      </c>
      <c r="C808" s="219"/>
    </row>
    <row r="809" spans="1:3" ht="16.5" customHeight="1">
      <c r="A809" s="223" t="s">
        <v>560</v>
      </c>
      <c r="B809" s="220">
        <v>104</v>
      </c>
      <c r="C809" s="219">
        <v>260</v>
      </c>
    </row>
    <row r="810" spans="1:3" ht="16.5" customHeight="1">
      <c r="A810" s="222" t="s">
        <v>66</v>
      </c>
      <c r="B810" s="220">
        <v>0</v>
      </c>
      <c r="C810" s="219"/>
    </row>
    <row r="811" spans="1:3" ht="16.5" customHeight="1">
      <c r="A811" s="223" t="s">
        <v>67</v>
      </c>
      <c r="B811" s="220">
        <v>0</v>
      </c>
      <c r="C811" s="219"/>
    </row>
    <row r="812" spans="1:3" ht="16.5" customHeight="1">
      <c r="A812" s="223" t="s">
        <v>68</v>
      </c>
      <c r="B812" s="220">
        <v>0</v>
      </c>
      <c r="C812" s="219"/>
    </row>
    <row r="813" spans="1:3" ht="16.5" customHeight="1">
      <c r="A813" s="223" t="s">
        <v>561</v>
      </c>
      <c r="B813" s="220">
        <v>0</v>
      </c>
      <c r="C813" s="219"/>
    </row>
    <row r="814" spans="1:3" ht="16.5" customHeight="1">
      <c r="A814" s="223" t="s">
        <v>562</v>
      </c>
      <c r="B814" s="220">
        <v>0</v>
      </c>
      <c r="C814" s="219"/>
    </row>
    <row r="815" spans="1:3" ht="16.5" customHeight="1">
      <c r="A815" s="223" t="s">
        <v>563</v>
      </c>
      <c r="B815" s="220">
        <v>104</v>
      </c>
      <c r="C815" s="219">
        <v>260</v>
      </c>
    </row>
    <row r="816" spans="1:3" ht="16.5" customHeight="1">
      <c r="A816" s="222" t="s">
        <v>564</v>
      </c>
      <c r="B816" s="220">
        <v>0</v>
      </c>
      <c r="C816" s="219"/>
    </row>
    <row r="817" spans="1:3" ht="16.5" customHeight="1">
      <c r="A817" s="223" t="s">
        <v>565</v>
      </c>
      <c r="B817" s="220">
        <v>0</v>
      </c>
      <c r="C817" s="219"/>
    </row>
    <row r="818" spans="1:3" ht="16.5" customHeight="1">
      <c r="A818" s="222" t="s">
        <v>566</v>
      </c>
      <c r="B818" s="220">
        <v>0</v>
      </c>
      <c r="C818" s="219"/>
    </row>
    <row r="819" spans="1:3" ht="16.5" customHeight="1">
      <c r="A819" s="223" t="s">
        <v>567</v>
      </c>
      <c r="B819" s="220">
        <v>0</v>
      </c>
      <c r="C819" s="219"/>
    </row>
    <row r="820" spans="1:3" ht="16.5" customHeight="1">
      <c r="A820" s="222" t="s">
        <v>109</v>
      </c>
      <c r="B820" s="220">
        <v>0</v>
      </c>
      <c r="C820" s="219"/>
    </row>
    <row r="821" spans="1:3" ht="16.5" customHeight="1">
      <c r="A821" s="223" t="s">
        <v>568</v>
      </c>
      <c r="B821" s="220">
        <v>0</v>
      </c>
      <c r="C821" s="219"/>
    </row>
    <row r="822" spans="1:3" ht="16.5" customHeight="1">
      <c r="A822" s="223" t="s">
        <v>75</v>
      </c>
      <c r="B822" s="220">
        <v>0</v>
      </c>
      <c r="C822" s="219"/>
    </row>
    <row r="823" spans="1:3" ht="16.5" customHeight="1">
      <c r="A823" s="223" t="s">
        <v>569</v>
      </c>
      <c r="B823" s="220">
        <v>0</v>
      </c>
      <c r="C823" s="219"/>
    </row>
    <row r="824" spans="1:3" ht="16.5" customHeight="1">
      <c r="A824" s="223" t="s">
        <v>570</v>
      </c>
      <c r="B824" s="220">
        <v>9490</v>
      </c>
      <c r="C824" s="219">
        <v>119.9292303803867</v>
      </c>
    </row>
    <row r="825" spans="1:3" ht="16.5" customHeight="1">
      <c r="A825" s="223" t="s">
        <v>571</v>
      </c>
      <c r="B825" s="220">
        <v>9490</v>
      </c>
      <c r="C825" s="219">
        <v>119.9292303803867</v>
      </c>
    </row>
    <row r="826" spans="1:3" ht="16.5" customHeight="1">
      <c r="A826" s="223" t="s">
        <v>572</v>
      </c>
      <c r="B826" s="220">
        <v>35187</v>
      </c>
      <c r="C826" s="219">
        <v>272.8097379438673</v>
      </c>
    </row>
    <row r="827" spans="1:3" ht="16.5" customHeight="1">
      <c r="A827" s="223" t="s">
        <v>573</v>
      </c>
      <c r="B827" s="220">
        <v>3840</v>
      </c>
      <c r="C827" s="219">
        <v>88.1542699724518</v>
      </c>
    </row>
    <row r="828" spans="1:3" ht="16.5" customHeight="1">
      <c r="A828" s="223" t="s">
        <v>66</v>
      </c>
      <c r="B828" s="220">
        <v>688</v>
      </c>
      <c r="C828" s="219">
        <v>99.85486211901306</v>
      </c>
    </row>
    <row r="829" spans="1:3" ht="16.5" customHeight="1">
      <c r="A829" s="223" t="s">
        <v>67</v>
      </c>
      <c r="B829" s="220">
        <v>0</v>
      </c>
      <c r="C829" s="219"/>
    </row>
    <row r="830" spans="1:3" ht="16.5" customHeight="1">
      <c r="A830" s="223" t="s">
        <v>68</v>
      </c>
      <c r="B830" s="220">
        <v>0</v>
      </c>
      <c r="C830" s="219"/>
    </row>
    <row r="831" spans="1:3" ht="16.5" customHeight="1">
      <c r="A831" s="223" t="s">
        <v>574</v>
      </c>
      <c r="B831" s="220">
        <v>2258</v>
      </c>
      <c r="C831" s="219">
        <v>114.44500760263558</v>
      </c>
    </row>
    <row r="832" spans="1:3" ht="16.5" customHeight="1">
      <c r="A832" s="223" t="s">
        <v>575</v>
      </c>
      <c r="B832" s="220">
        <v>0</v>
      </c>
      <c r="C832" s="219"/>
    </row>
    <row r="833" spans="1:3" ht="16.5" customHeight="1">
      <c r="A833" s="223" t="s">
        <v>576</v>
      </c>
      <c r="B833" s="220">
        <v>725</v>
      </c>
      <c r="C833" s="219">
        <v>148.5655737704918</v>
      </c>
    </row>
    <row r="834" spans="1:3" ht="16.5" customHeight="1">
      <c r="A834" s="223" t="s">
        <v>577</v>
      </c>
      <c r="B834" s="220">
        <v>0</v>
      </c>
      <c r="C834" s="219"/>
    </row>
    <row r="835" spans="1:3" ht="16.5" customHeight="1">
      <c r="A835" s="222" t="s">
        <v>578</v>
      </c>
      <c r="B835" s="220">
        <v>0</v>
      </c>
      <c r="C835" s="219"/>
    </row>
    <row r="836" spans="1:3" ht="16.5" customHeight="1">
      <c r="A836" s="223" t="s">
        <v>579</v>
      </c>
      <c r="B836" s="220">
        <v>0</v>
      </c>
      <c r="C836" s="219"/>
    </row>
    <row r="837" spans="1:3" ht="16.5" customHeight="1">
      <c r="A837" s="222" t="s">
        <v>580</v>
      </c>
      <c r="B837" s="220">
        <v>169</v>
      </c>
      <c r="C837" s="219">
        <v>14.013266998341626</v>
      </c>
    </row>
    <row r="838" spans="1:3" ht="16.5" customHeight="1">
      <c r="A838" s="222" t="s">
        <v>581</v>
      </c>
      <c r="B838" s="220">
        <v>490</v>
      </c>
      <c r="C838" s="219">
        <v>42.204995693367785</v>
      </c>
    </row>
    <row r="839" spans="1:3" ht="16.5" customHeight="1">
      <c r="A839" s="223" t="s">
        <v>582</v>
      </c>
      <c r="B839" s="220">
        <v>490</v>
      </c>
      <c r="C839" s="219">
        <v>42.204995693367785</v>
      </c>
    </row>
    <row r="840" spans="1:3" ht="16.5" customHeight="1">
      <c r="A840" s="223" t="s">
        <v>583</v>
      </c>
      <c r="B840" s="220">
        <v>7529</v>
      </c>
      <c r="C840" s="219">
        <v>253.33109017496636</v>
      </c>
    </row>
    <row r="841" spans="1:3" ht="16.5" customHeight="1">
      <c r="A841" s="223" t="s">
        <v>584</v>
      </c>
      <c r="B841" s="220">
        <v>1400</v>
      </c>
      <c r="C841" s="219">
        <v>129.62962962962962</v>
      </c>
    </row>
    <row r="842" spans="1:3" ht="16.5" customHeight="1">
      <c r="A842" s="223" t="s">
        <v>585</v>
      </c>
      <c r="B842" s="220">
        <v>6129</v>
      </c>
      <c r="C842" s="219">
        <v>323.9429175475687</v>
      </c>
    </row>
    <row r="843" spans="1:3" ht="16.5" customHeight="1">
      <c r="A843" s="223" t="s">
        <v>586</v>
      </c>
      <c r="B843" s="220">
        <v>1703</v>
      </c>
      <c r="C843" s="219">
        <v>173.0691056910569</v>
      </c>
    </row>
    <row r="844" spans="1:3" ht="16.5" customHeight="1">
      <c r="A844" s="223" t="s">
        <v>587</v>
      </c>
      <c r="B844" s="220">
        <v>1703</v>
      </c>
      <c r="C844" s="219">
        <v>173.0691056910569</v>
      </c>
    </row>
    <row r="845" spans="1:3" ht="16.5" customHeight="1">
      <c r="A845" s="223" t="s">
        <v>588</v>
      </c>
      <c r="B845" s="220">
        <v>0</v>
      </c>
      <c r="C845" s="219"/>
    </row>
    <row r="846" spans="1:3" ht="16.5" customHeight="1">
      <c r="A846" s="223" t="s">
        <v>589</v>
      </c>
      <c r="B846" s="220">
        <v>0</v>
      </c>
      <c r="C846" s="219"/>
    </row>
    <row r="847" spans="1:3" ht="16.5" customHeight="1">
      <c r="A847" s="223" t="s">
        <v>590</v>
      </c>
      <c r="B847" s="220">
        <v>21625</v>
      </c>
      <c r="C847" s="219">
        <v>631.3868613138686</v>
      </c>
    </row>
    <row r="848" spans="1:3" ht="16.5" customHeight="1">
      <c r="A848" s="223" t="s">
        <v>591</v>
      </c>
      <c r="B848" s="220">
        <v>21625</v>
      </c>
      <c r="C848" s="219">
        <v>631.3868613138686</v>
      </c>
    </row>
    <row r="849" spans="1:3" ht="16.5" customHeight="1">
      <c r="A849" s="222" t="s">
        <v>592</v>
      </c>
      <c r="B849" s="220">
        <v>41239</v>
      </c>
      <c r="C849" s="219">
        <v>68.1140988372093</v>
      </c>
    </row>
    <row r="850" spans="1:3" ht="16.5" customHeight="1">
      <c r="A850" s="223" t="s">
        <v>1681</v>
      </c>
      <c r="B850" s="220">
        <v>19212</v>
      </c>
      <c r="C850" s="219">
        <v>50.110853178225824</v>
      </c>
    </row>
    <row r="851" spans="1:3" ht="16.5" customHeight="1">
      <c r="A851" s="222" t="s">
        <v>66</v>
      </c>
      <c r="B851" s="220">
        <v>972</v>
      </c>
      <c r="C851" s="219">
        <v>102.10084033613444</v>
      </c>
    </row>
    <row r="852" spans="1:3" ht="16.5" customHeight="1">
      <c r="A852" s="223" t="s">
        <v>67</v>
      </c>
      <c r="B852" s="220">
        <v>0</v>
      </c>
      <c r="C852" s="219"/>
    </row>
    <row r="853" spans="1:3" ht="16.5" customHeight="1">
      <c r="A853" s="223" t="s">
        <v>68</v>
      </c>
      <c r="B853" s="220">
        <v>0</v>
      </c>
      <c r="C853" s="219"/>
    </row>
    <row r="854" spans="1:3" ht="16.5" customHeight="1">
      <c r="A854" s="222" t="s">
        <v>75</v>
      </c>
      <c r="B854" s="220">
        <v>1581</v>
      </c>
      <c r="C854" s="219">
        <v>55.27972027972028</v>
      </c>
    </row>
    <row r="855" spans="1:3" ht="16.5" customHeight="1">
      <c r="A855" s="223" t="s">
        <v>594</v>
      </c>
      <c r="B855" s="220">
        <v>0</v>
      </c>
      <c r="C855" s="219"/>
    </row>
    <row r="856" spans="1:3" ht="16.5" customHeight="1">
      <c r="A856" s="222" t="s">
        <v>595</v>
      </c>
      <c r="B856" s="220">
        <v>12</v>
      </c>
      <c r="C856" s="219">
        <v>21.818181818181817</v>
      </c>
    </row>
    <row r="857" spans="1:3" ht="16.5" customHeight="1">
      <c r="A857" s="223" t="s">
        <v>596</v>
      </c>
      <c r="B857" s="220">
        <v>176</v>
      </c>
      <c r="C857" s="219">
        <v>63.76811594202898</v>
      </c>
    </row>
    <row r="858" spans="1:3" ht="16.5" customHeight="1">
      <c r="A858" s="222" t="s">
        <v>597</v>
      </c>
      <c r="B858" s="220">
        <v>15</v>
      </c>
      <c r="C858" s="219">
        <v>9.202453987730062</v>
      </c>
    </row>
    <row r="859" spans="1:3" ht="16.5" customHeight="1">
      <c r="A859" s="223" t="s">
        <v>598</v>
      </c>
      <c r="B859" s="220">
        <v>93</v>
      </c>
      <c r="C859" s="219">
        <v>930.0000000000001</v>
      </c>
    </row>
    <row r="860" spans="1:3" ht="16.5" customHeight="1">
      <c r="A860" s="222" t="s">
        <v>599</v>
      </c>
      <c r="B860" s="220">
        <v>0</v>
      </c>
      <c r="C860" s="219">
        <v>0</v>
      </c>
    </row>
    <row r="861" spans="1:3" ht="16.5" customHeight="1">
      <c r="A861" s="222" t="s">
        <v>1437</v>
      </c>
      <c r="B861" s="220">
        <v>132</v>
      </c>
      <c r="C861" s="219">
        <v>24.399260628465804</v>
      </c>
    </row>
    <row r="862" spans="1:3" ht="16.5" customHeight="1">
      <c r="A862" s="223" t="s">
        <v>600</v>
      </c>
      <c r="B862" s="220">
        <v>0</v>
      </c>
      <c r="C862" s="219"/>
    </row>
    <row r="863" spans="1:3" ht="16.5" customHeight="1">
      <c r="A863" s="223" t="s">
        <v>601</v>
      </c>
      <c r="B863" s="220">
        <v>73</v>
      </c>
      <c r="C863" s="219"/>
    </row>
    <row r="864" spans="1:3" ht="16.5" customHeight="1">
      <c r="A864" s="223" t="s">
        <v>602</v>
      </c>
      <c r="B864" s="220">
        <v>0</v>
      </c>
      <c r="C864" s="219"/>
    </row>
    <row r="865" spans="1:3" ht="16.5" customHeight="1">
      <c r="A865" s="223" t="s">
        <v>603</v>
      </c>
      <c r="B865" s="220">
        <v>0</v>
      </c>
      <c r="C865" s="219"/>
    </row>
    <row r="866" spans="1:3" ht="16.5" customHeight="1">
      <c r="A866" s="223" t="s">
        <v>1682</v>
      </c>
      <c r="B866" s="220">
        <v>21</v>
      </c>
      <c r="C866" s="219">
        <v>10.714285714285714</v>
      </c>
    </row>
    <row r="867" spans="1:3" ht="16.5" customHeight="1">
      <c r="A867" s="223" t="s">
        <v>1683</v>
      </c>
      <c r="B867" s="220">
        <v>131</v>
      </c>
      <c r="C867" s="219">
        <v>62.08530805687204</v>
      </c>
    </row>
    <row r="868" spans="1:3" ht="16.5" customHeight="1">
      <c r="A868" s="223" t="s">
        <v>604</v>
      </c>
      <c r="B868" s="220">
        <v>0</v>
      </c>
      <c r="C868" s="219">
        <v>0</v>
      </c>
    </row>
    <row r="869" spans="1:3" ht="16.5" customHeight="1">
      <c r="A869" s="223" t="s">
        <v>1684</v>
      </c>
      <c r="B869" s="220">
        <v>30</v>
      </c>
      <c r="C869" s="219">
        <v>150</v>
      </c>
    </row>
    <row r="870" spans="1:3" ht="16.5" customHeight="1">
      <c r="A870" s="223" t="s">
        <v>605</v>
      </c>
      <c r="B870" s="220">
        <v>269</v>
      </c>
      <c r="C870" s="219">
        <v>-215.20000000000002</v>
      </c>
    </row>
    <row r="871" spans="1:3" ht="16.5" customHeight="1">
      <c r="A871" s="223" t="s">
        <v>606</v>
      </c>
      <c r="B871" s="220">
        <v>285</v>
      </c>
      <c r="C871" s="219">
        <v>74.02597402597402</v>
      </c>
    </row>
    <row r="872" spans="1:3" ht="16.5" customHeight="1">
      <c r="A872" s="223" t="s">
        <v>607</v>
      </c>
      <c r="B872" s="220">
        <v>0</v>
      </c>
      <c r="C872" s="219">
        <v>0</v>
      </c>
    </row>
    <row r="873" spans="1:3" ht="16.5" customHeight="1">
      <c r="A873" s="223" t="s">
        <v>608</v>
      </c>
      <c r="B873" s="220">
        <v>19</v>
      </c>
      <c r="C873" s="219"/>
    </row>
    <row r="874" spans="1:3" ht="16.5" customHeight="1">
      <c r="A874" s="223" t="s">
        <v>1685</v>
      </c>
      <c r="B874" s="220">
        <v>32</v>
      </c>
      <c r="C874" s="219">
        <v>1.9789734075448362</v>
      </c>
    </row>
    <row r="875" spans="1:3" ht="16.5" customHeight="1">
      <c r="A875" s="223" t="s">
        <v>1686</v>
      </c>
      <c r="B875" s="220">
        <v>15371</v>
      </c>
      <c r="C875" s="219">
        <v>62.797728479797364</v>
      </c>
    </row>
    <row r="876" spans="1:3" ht="16.5" customHeight="1">
      <c r="A876" s="223" t="s">
        <v>1427</v>
      </c>
      <c r="B876" s="220">
        <v>911</v>
      </c>
      <c r="C876" s="219">
        <v>69.22492401215806</v>
      </c>
    </row>
    <row r="877" spans="1:3" ht="16.5" customHeight="1">
      <c r="A877" s="223" t="s">
        <v>66</v>
      </c>
      <c r="B877" s="220">
        <v>0</v>
      </c>
      <c r="C877" s="219"/>
    </row>
    <row r="878" spans="1:3" ht="16.5" customHeight="1">
      <c r="A878" s="223" t="s">
        <v>67</v>
      </c>
      <c r="B878" s="220">
        <v>0</v>
      </c>
      <c r="C878" s="219"/>
    </row>
    <row r="879" spans="1:3" ht="16.5" customHeight="1">
      <c r="A879" s="223" t="s">
        <v>68</v>
      </c>
      <c r="B879" s="220">
        <v>0</v>
      </c>
      <c r="C879" s="219"/>
    </row>
    <row r="880" spans="1:3" ht="16.5" customHeight="1">
      <c r="A880" s="223" t="s">
        <v>1428</v>
      </c>
      <c r="B880" s="220">
        <v>0</v>
      </c>
      <c r="C880" s="219"/>
    </row>
    <row r="881" spans="1:3" ht="16.5" customHeight="1">
      <c r="A881" s="223" t="s">
        <v>1687</v>
      </c>
      <c r="B881" s="220">
        <v>289</v>
      </c>
      <c r="C881" s="219">
        <v>48.735244519392914</v>
      </c>
    </row>
    <row r="882" spans="1:3" ht="16.5" customHeight="1">
      <c r="A882" s="223" t="s">
        <v>1429</v>
      </c>
      <c r="B882" s="220">
        <v>0</v>
      </c>
      <c r="C882" s="219"/>
    </row>
    <row r="883" spans="1:3" ht="16.5" customHeight="1">
      <c r="A883" s="223" t="s">
        <v>609</v>
      </c>
      <c r="B883" s="220">
        <v>0</v>
      </c>
      <c r="C883" s="219">
        <v>0</v>
      </c>
    </row>
    <row r="884" spans="1:3" ht="16.5" customHeight="1">
      <c r="A884" s="223" t="s">
        <v>610</v>
      </c>
      <c r="B884" s="220">
        <v>309</v>
      </c>
      <c r="C884" s="219">
        <v>81.53034300791556</v>
      </c>
    </row>
    <row r="885" spans="1:3" ht="16.5" customHeight="1">
      <c r="A885" s="223" t="s">
        <v>1430</v>
      </c>
      <c r="B885" s="220">
        <v>0</v>
      </c>
      <c r="C885" s="219">
        <v>0</v>
      </c>
    </row>
    <row r="886" spans="1:3" ht="16.5" customHeight="1">
      <c r="A886" s="223" t="s">
        <v>611</v>
      </c>
      <c r="B886" s="220">
        <v>2</v>
      </c>
      <c r="C886" s="219">
        <v>3.7037037037037033</v>
      </c>
    </row>
    <row r="887" spans="1:3" ht="16.5" customHeight="1">
      <c r="A887" s="222" t="s">
        <v>612</v>
      </c>
      <c r="B887" s="220">
        <v>0</v>
      </c>
      <c r="C887" s="219"/>
    </row>
    <row r="888" spans="1:3" ht="16.5" customHeight="1">
      <c r="A888" s="223" t="s">
        <v>1431</v>
      </c>
      <c r="B888" s="220">
        <v>0</v>
      </c>
      <c r="C888" s="219">
        <v>0</v>
      </c>
    </row>
    <row r="889" spans="1:3" ht="16.5" customHeight="1">
      <c r="A889" s="223" t="s">
        <v>613</v>
      </c>
      <c r="B889" s="220">
        <v>0</v>
      </c>
      <c r="C889" s="219"/>
    </row>
    <row r="890" spans="1:3" ht="16.5" customHeight="1">
      <c r="A890" s="223" t="s">
        <v>1432</v>
      </c>
      <c r="B890" s="220">
        <v>0</v>
      </c>
      <c r="C890" s="219"/>
    </row>
    <row r="891" spans="1:3" ht="16.5" customHeight="1">
      <c r="A891" s="223" t="s">
        <v>1433</v>
      </c>
      <c r="B891" s="220">
        <v>7</v>
      </c>
      <c r="C891" s="219">
        <v>21.21212121212121</v>
      </c>
    </row>
    <row r="892" spans="1:3" ht="16.5" customHeight="1">
      <c r="A892" s="223" t="s">
        <v>614</v>
      </c>
      <c r="B892" s="220">
        <v>0</v>
      </c>
      <c r="C892" s="219"/>
    </row>
    <row r="893" spans="1:3" ht="16.5" customHeight="1">
      <c r="A893" s="223" t="s">
        <v>615</v>
      </c>
      <c r="B893" s="220">
        <v>0</v>
      </c>
      <c r="C893" s="219"/>
    </row>
    <row r="894" spans="1:3" ht="16.5" customHeight="1">
      <c r="A894" s="223" t="s">
        <v>1434</v>
      </c>
      <c r="B894" s="220">
        <v>0</v>
      </c>
      <c r="C894" s="219"/>
    </row>
    <row r="895" spans="1:3" ht="16.5" customHeight="1">
      <c r="A895" s="223" t="s">
        <v>616</v>
      </c>
      <c r="B895" s="220">
        <v>0</v>
      </c>
      <c r="C895" s="219"/>
    </row>
    <row r="896" spans="1:3" ht="16.5" customHeight="1">
      <c r="A896" s="223" t="s">
        <v>1688</v>
      </c>
      <c r="B896" s="220">
        <v>0</v>
      </c>
      <c r="C896" s="219">
        <v>0</v>
      </c>
    </row>
    <row r="897" spans="1:3" ht="16.5" customHeight="1">
      <c r="A897" s="223" t="s">
        <v>1435</v>
      </c>
      <c r="B897" s="220">
        <v>0</v>
      </c>
      <c r="C897" s="219"/>
    </row>
    <row r="898" spans="1:3" ht="16.5" customHeight="1">
      <c r="A898" s="223" t="s">
        <v>1436</v>
      </c>
      <c r="B898" s="220">
        <v>0</v>
      </c>
      <c r="C898" s="219"/>
    </row>
    <row r="899" spans="1:3" ht="16.5" customHeight="1">
      <c r="A899" s="223" t="s">
        <v>1437</v>
      </c>
      <c r="B899" s="220">
        <v>0</v>
      </c>
      <c r="C899" s="219"/>
    </row>
    <row r="900" spans="1:3" ht="16.5" customHeight="1">
      <c r="A900" s="223" t="s">
        <v>1438</v>
      </c>
      <c r="B900" s="220">
        <v>304</v>
      </c>
      <c r="C900" s="219">
        <v>233.84615384615387</v>
      </c>
    </row>
    <row r="901" spans="1:3" ht="16.5" customHeight="1">
      <c r="A901" s="223" t="s">
        <v>617</v>
      </c>
      <c r="B901" s="220">
        <v>7265</v>
      </c>
      <c r="C901" s="219">
        <v>156.74217907227617</v>
      </c>
    </row>
    <row r="902" spans="1:3" ht="16.5" customHeight="1">
      <c r="A902" s="223" t="s">
        <v>66</v>
      </c>
      <c r="B902" s="220">
        <v>194</v>
      </c>
      <c r="C902" s="219">
        <v>91.9431279620853</v>
      </c>
    </row>
    <row r="903" spans="1:3" ht="16.5" customHeight="1">
      <c r="A903" s="223" t="s">
        <v>67</v>
      </c>
      <c r="B903" s="220">
        <v>0</v>
      </c>
      <c r="C903" s="219"/>
    </row>
    <row r="904" spans="1:3" ht="16.5" customHeight="1">
      <c r="A904" s="223" t="s">
        <v>68</v>
      </c>
      <c r="B904" s="220">
        <v>0</v>
      </c>
      <c r="C904" s="219"/>
    </row>
    <row r="905" spans="1:3" ht="16.5" customHeight="1">
      <c r="A905" s="223" t="s">
        <v>618</v>
      </c>
      <c r="B905" s="220">
        <v>208</v>
      </c>
      <c r="C905" s="219">
        <v>109.47368421052633</v>
      </c>
    </row>
    <row r="906" spans="1:3" ht="16.5" customHeight="1">
      <c r="A906" s="223" t="s">
        <v>619</v>
      </c>
      <c r="B906" s="220">
        <v>3611</v>
      </c>
      <c r="C906" s="219">
        <v>-561.5863141524105</v>
      </c>
    </row>
    <row r="907" spans="1:3" ht="16.5" customHeight="1">
      <c r="A907" s="223" t="s">
        <v>620</v>
      </c>
      <c r="B907" s="220">
        <v>1385</v>
      </c>
      <c r="C907" s="219">
        <v>82.00118413262285</v>
      </c>
    </row>
    <row r="908" spans="1:3" ht="16.5" customHeight="1">
      <c r="A908" s="223" t="s">
        <v>621</v>
      </c>
      <c r="B908" s="220">
        <v>0</v>
      </c>
      <c r="C908" s="219"/>
    </row>
    <row r="909" spans="1:3" ht="16.5" customHeight="1">
      <c r="A909" s="223" t="s">
        <v>622</v>
      </c>
      <c r="B909" s="220">
        <v>0</v>
      </c>
      <c r="C909" s="219">
        <v>0</v>
      </c>
    </row>
    <row r="910" spans="1:3" ht="16.5" customHeight="1">
      <c r="A910" s="223" t="s">
        <v>623</v>
      </c>
      <c r="B910" s="220">
        <v>66</v>
      </c>
      <c r="C910" s="219">
        <v>69.47368421052632</v>
      </c>
    </row>
    <row r="911" spans="1:3" ht="16.5" customHeight="1">
      <c r="A911" s="223" t="s">
        <v>624</v>
      </c>
      <c r="B911" s="220">
        <v>599</v>
      </c>
      <c r="C911" s="219">
        <v>126.37130801687763</v>
      </c>
    </row>
    <row r="912" spans="1:3" ht="16.5" customHeight="1">
      <c r="A912" s="222" t="s">
        <v>625</v>
      </c>
      <c r="B912" s="220">
        <v>586</v>
      </c>
      <c r="C912" s="219">
        <v>53.86029411764706</v>
      </c>
    </row>
    <row r="913" spans="1:3" ht="16.5" customHeight="1">
      <c r="A913" s="223" t="s">
        <v>626</v>
      </c>
      <c r="B913" s="220">
        <v>0</v>
      </c>
      <c r="C913" s="219"/>
    </row>
    <row r="914" spans="1:3" ht="16.5" customHeight="1">
      <c r="A914" s="223" t="s">
        <v>627</v>
      </c>
      <c r="B914" s="220">
        <v>0</v>
      </c>
      <c r="C914" s="219"/>
    </row>
    <row r="915" spans="1:3" ht="16.5" customHeight="1">
      <c r="A915" s="223" t="s">
        <v>628</v>
      </c>
      <c r="B915" s="220">
        <v>50</v>
      </c>
      <c r="C915" s="219">
        <v>35.97122302158273</v>
      </c>
    </row>
    <row r="916" spans="1:3" ht="16.5" customHeight="1">
      <c r="A916" s="223" t="s">
        <v>629</v>
      </c>
      <c r="B916" s="220">
        <v>0</v>
      </c>
      <c r="C916" s="219"/>
    </row>
    <row r="917" spans="1:3" ht="16.5" customHeight="1">
      <c r="A917" s="223" t="s">
        <v>1689</v>
      </c>
      <c r="B917" s="220">
        <v>0</v>
      </c>
      <c r="C917" s="219">
        <v>0</v>
      </c>
    </row>
    <row r="918" spans="1:3" ht="16.5" customHeight="1">
      <c r="A918" s="223" t="s">
        <v>630</v>
      </c>
      <c r="B918" s="220">
        <v>0</v>
      </c>
      <c r="C918" s="219"/>
    </row>
    <row r="919" spans="1:3" ht="16.5" customHeight="1">
      <c r="A919" s="223" t="s">
        <v>631</v>
      </c>
      <c r="B919" s="220">
        <v>0</v>
      </c>
      <c r="C919" s="219"/>
    </row>
    <row r="920" spans="1:3" ht="16.5" customHeight="1">
      <c r="A920" s="223" t="s">
        <v>632</v>
      </c>
      <c r="B920" s="220">
        <v>0</v>
      </c>
      <c r="C920" s="219"/>
    </row>
    <row r="921" spans="1:3" ht="16.5" customHeight="1">
      <c r="A921" s="223" t="s">
        <v>633</v>
      </c>
      <c r="B921" s="220">
        <v>26</v>
      </c>
      <c r="C921" s="219"/>
    </row>
    <row r="922" spans="1:3" ht="16.5" customHeight="1">
      <c r="A922" s="223" t="s">
        <v>634</v>
      </c>
      <c r="B922" s="220">
        <v>0</v>
      </c>
      <c r="C922" s="219"/>
    </row>
    <row r="923" spans="1:3" ht="16.5" customHeight="1">
      <c r="A923" s="223" t="s">
        <v>614</v>
      </c>
      <c r="B923" s="220">
        <v>0</v>
      </c>
      <c r="C923" s="219"/>
    </row>
    <row r="924" spans="1:3" ht="16.5" customHeight="1">
      <c r="A924" s="223" t="s">
        <v>1690</v>
      </c>
      <c r="B924" s="220">
        <v>0</v>
      </c>
      <c r="C924" s="219"/>
    </row>
    <row r="925" spans="1:3" ht="16.5" customHeight="1">
      <c r="A925" s="223" t="s">
        <v>635</v>
      </c>
      <c r="B925" s="220">
        <v>500</v>
      </c>
      <c r="C925" s="219">
        <v>76.10350076103501</v>
      </c>
    </row>
    <row r="926" spans="1:3" ht="16.5" customHeight="1">
      <c r="A926" s="223" t="s">
        <v>637</v>
      </c>
      <c r="B926" s="220">
        <v>0</v>
      </c>
      <c r="C926" s="219"/>
    </row>
    <row r="927" spans="1:3" ht="16.5" customHeight="1">
      <c r="A927" s="223" t="s">
        <v>1691</v>
      </c>
      <c r="B927" s="220">
        <v>0</v>
      </c>
      <c r="C927" s="219"/>
    </row>
    <row r="928" spans="1:3" ht="16.5" customHeight="1">
      <c r="A928" s="223" t="s">
        <v>636</v>
      </c>
      <c r="B928" s="220">
        <v>40</v>
      </c>
      <c r="C928" s="219">
        <v>12.987012987012985</v>
      </c>
    </row>
    <row r="929" spans="1:3" ht="16.5" customHeight="1">
      <c r="A929" s="223" t="s">
        <v>638</v>
      </c>
      <c r="B929" s="220">
        <v>3432</v>
      </c>
      <c r="C929" s="219">
        <v>87.21728081321474</v>
      </c>
    </row>
    <row r="930" spans="1:3" ht="16.5" customHeight="1">
      <c r="A930" s="223" t="s">
        <v>66</v>
      </c>
      <c r="B930" s="220">
        <v>0</v>
      </c>
      <c r="C930" s="219"/>
    </row>
    <row r="931" spans="1:3" ht="16.5" customHeight="1">
      <c r="A931" s="223" t="s">
        <v>67</v>
      </c>
      <c r="B931" s="220">
        <v>0</v>
      </c>
      <c r="C931" s="219"/>
    </row>
    <row r="932" spans="1:3" ht="16.5" customHeight="1">
      <c r="A932" s="223" t="s">
        <v>68</v>
      </c>
      <c r="B932" s="220">
        <v>0</v>
      </c>
      <c r="C932" s="219"/>
    </row>
    <row r="933" spans="1:3" ht="16.5" customHeight="1">
      <c r="A933" s="223" t="s">
        <v>639</v>
      </c>
      <c r="B933" s="220">
        <v>120</v>
      </c>
      <c r="C933" s="219">
        <v>240</v>
      </c>
    </row>
    <row r="934" spans="1:3" ht="16.5" customHeight="1">
      <c r="A934" s="223" t="s">
        <v>640</v>
      </c>
      <c r="B934" s="220">
        <v>0</v>
      </c>
      <c r="C934" s="219"/>
    </row>
    <row r="935" spans="1:3" ht="16.5" customHeight="1">
      <c r="A935" s="223" t="s">
        <v>641</v>
      </c>
      <c r="B935" s="220">
        <v>0</v>
      </c>
      <c r="C935" s="219"/>
    </row>
    <row r="936" spans="1:3" ht="16.5" customHeight="1">
      <c r="A936" s="223" t="s">
        <v>642</v>
      </c>
      <c r="B936" s="220">
        <v>0</v>
      </c>
      <c r="C936" s="219"/>
    </row>
    <row r="937" spans="1:3" ht="16.5" customHeight="1">
      <c r="A937" s="223" t="s">
        <v>643</v>
      </c>
      <c r="B937" s="220">
        <v>0</v>
      </c>
      <c r="C937" s="219"/>
    </row>
    <row r="938" spans="1:3" ht="16.5" customHeight="1">
      <c r="A938" s="223" t="s">
        <v>644</v>
      </c>
      <c r="B938" s="220">
        <v>0</v>
      </c>
      <c r="C938" s="219"/>
    </row>
    <row r="939" spans="1:3" ht="16.5" customHeight="1">
      <c r="A939" s="223" t="s">
        <v>645</v>
      </c>
      <c r="B939" s="220">
        <v>3312</v>
      </c>
      <c r="C939" s="219">
        <v>85.25096525096525</v>
      </c>
    </row>
    <row r="940" spans="1:3" ht="16.5" customHeight="1">
      <c r="A940" s="222" t="s">
        <v>646</v>
      </c>
      <c r="B940" s="220">
        <v>8595</v>
      </c>
      <c r="C940" s="219">
        <v>129.2870036101083</v>
      </c>
    </row>
    <row r="941" spans="1:3" ht="16.5" customHeight="1">
      <c r="A941" s="223" t="s">
        <v>1692</v>
      </c>
      <c r="B941" s="220">
        <v>2470</v>
      </c>
      <c r="C941" s="219">
        <v>115.42056074766356</v>
      </c>
    </row>
    <row r="942" spans="1:3" ht="16.5" customHeight="1">
      <c r="A942" s="223" t="s">
        <v>647</v>
      </c>
      <c r="B942" s="220">
        <v>0</v>
      </c>
      <c r="C942" s="219"/>
    </row>
    <row r="943" spans="1:3" ht="16.5" customHeight="1">
      <c r="A943" s="223" t="s">
        <v>648</v>
      </c>
      <c r="B943" s="220">
        <v>4775</v>
      </c>
      <c r="C943" s="219">
        <v>105.92280390417037</v>
      </c>
    </row>
    <row r="944" spans="1:3" ht="16.5" customHeight="1">
      <c r="A944" s="223" t="s">
        <v>649</v>
      </c>
      <c r="B944" s="220">
        <v>1350</v>
      </c>
      <c r="C944" s="219"/>
    </row>
    <row r="945" spans="1:3" ht="16.5" customHeight="1">
      <c r="A945" s="223" t="s">
        <v>650</v>
      </c>
      <c r="B945" s="220">
        <v>0</v>
      </c>
      <c r="C945" s="219"/>
    </row>
    <row r="946" spans="1:3" ht="16.5" customHeight="1">
      <c r="A946" s="223" t="s">
        <v>651</v>
      </c>
      <c r="B946" s="220">
        <v>0</v>
      </c>
      <c r="C946" s="219"/>
    </row>
    <row r="947" spans="1:3" ht="16.5" customHeight="1">
      <c r="A947" s="223" t="s">
        <v>652</v>
      </c>
      <c r="B947" s="220">
        <v>376</v>
      </c>
      <c r="C947" s="219">
        <v>188</v>
      </c>
    </row>
    <row r="948" spans="1:3" ht="16.5" customHeight="1">
      <c r="A948" s="223" t="s">
        <v>653</v>
      </c>
      <c r="B948" s="220">
        <v>0</v>
      </c>
      <c r="C948" s="219"/>
    </row>
    <row r="949" spans="1:3" ht="16.5" customHeight="1">
      <c r="A949" s="223" t="s">
        <v>654</v>
      </c>
      <c r="B949" s="220">
        <v>0</v>
      </c>
      <c r="C949" s="219"/>
    </row>
    <row r="950" spans="1:3" ht="16.5" customHeight="1">
      <c r="A950" s="223" t="s">
        <v>655</v>
      </c>
      <c r="B950" s="220">
        <v>185</v>
      </c>
      <c r="C950" s="219">
        <v>342.5925925925926</v>
      </c>
    </row>
    <row r="951" spans="1:3" ht="16.5" customHeight="1">
      <c r="A951" s="222" t="s">
        <v>656</v>
      </c>
      <c r="B951" s="220">
        <v>-12</v>
      </c>
      <c r="C951" s="219">
        <v>-13.953488372093023</v>
      </c>
    </row>
    <row r="952" spans="1:3" ht="16.5" customHeight="1">
      <c r="A952" s="223" t="s">
        <v>657</v>
      </c>
      <c r="B952" s="220">
        <v>0</v>
      </c>
      <c r="C952" s="219"/>
    </row>
    <row r="953" spans="1:3" ht="16.5" customHeight="1">
      <c r="A953" s="223" t="s">
        <v>658</v>
      </c>
      <c r="B953" s="220">
        <v>203</v>
      </c>
      <c r="C953" s="219">
        <v>338.3333333333333</v>
      </c>
    </row>
    <row r="954" spans="1:3" ht="16.5" customHeight="1">
      <c r="A954" s="223" t="s">
        <v>659</v>
      </c>
      <c r="B954" s="220">
        <v>0</v>
      </c>
      <c r="C954" s="219"/>
    </row>
    <row r="955" spans="1:3" ht="16.5" customHeight="1">
      <c r="A955" s="223" t="s">
        <v>660</v>
      </c>
      <c r="B955" s="220">
        <v>0</v>
      </c>
      <c r="C955" s="219"/>
    </row>
    <row r="956" spans="1:3" ht="16.5" customHeight="1">
      <c r="A956" s="223" t="s">
        <v>661</v>
      </c>
      <c r="B956" s="220">
        <v>0</v>
      </c>
      <c r="C956" s="219"/>
    </row>
    <row r="957" spans="1:3" ht="16.5" customHeight="1">
      <c r="A957" s="223" t="s">
        <v>662</v>
      </c>
      <c r="B957" s="220">
        <v>1448</v>
      </c>
      <c r="C957" s="219">
        <v>26.466825077682326</v>
      </c>
    </row>
    <row r="958" spans="1:3" ht="16.5" customHeight="1">
      <c r="A958" s="222" t="s">
        <v>663</v>
      </c>
      <c r="B958" s="220">
        <v>0</v>
      </c>
      <c r="C958" s="219"/>
    </row>
    <row r="959" spans="1:3" ht="16.5" customHeight="1">
      <c r="A959" s="223" t="s">
        <v>664</v>
      </c>
      <c r="B959" s="220">
        <v>1448</v>
      </c>
      <c r="C959" s="219">
        <v>26.466825077682326</v>
      </c>
    </row>
    <row r="960" spans="1:3" ht="16.5" customHeight="1">
      <c r="A960" s="223" t="s">
        <v>665</v>
      </c>
      <c r="B960" s="220">
        <v>18556</v>
      </c>
      <c r="C960" s="219">
        <v>150.5435664449132</v>
      </c>
    </row>
    <row r="961" spans="1:3" ht="16.5" customHeight="1">
      <c r="A961" s="223" t="s">
        <v>666</v>
      </c>
      <c r="B961" s="220">
        <v>16338</v>
      </c>
      <c r="C961" s="219">
        <v>176.1509433962264</v>
      </c>
    </row>
    <row r="962" spans="1:3" ht="16.5" customHeight="1">
      <c r="A962" s="223" t="s">
        <v>66</v>
      </c>
      <c r="B962" s="220">
        <v>820</v>
      </c>
      <c r="C962" s="219">
        <v>110.5121293800539</v>
      </c>
    </row>
    <row r="963" spans="1:3" ht="16.5" customHeight="1">
      <c r="A963" s="223" t="s">
        <v>67</v>
      </c>
      <c r="B963" s="220">
        <v>0</v>
      </c>
      <c r="C963" s="219"/>
    </row>
    <row r="964" spans="1:3" ht="16.5" customHeight="1">
      <c r="A964" s="223" t="s">
        <v>68</v>
      </c>
      <c r="B964" s="220">
        <v>0</v>
      </c>
      <c r="C964" s="219"/>
    </row>
    <row r="965" spans="1:3" ht="16.5" customHeight="1">
      <c r="A965" s="222" t="s">
        <v>667</v>
      </c>
      <c r="B965" s="220">
        <v>68</v>
      </c>
      <c r="C965" s="219"/>
    </row>
    <row r="966" spans="1:3" ht="16.5" customHeight="1">
      <c r="A966" s="223" t="s">
        <v>668</v>
      </c>
      <c r="B966" s="220">
        <v>454</v>
      </c>
      <c r="C966" s="219">
        <v>96.39065817409767</v>
      </c>
    </row>
    <row r="967" spans="1:3" ht="16.5" customHeight="1">
      <c r="A967" s="223" t="s">
        <v>669</v>
      </c>
      <c r="B967" s="220">
        <v>0</v>
      </c>
      <c r="C967" s="219"/>
    </row>
    <row r="968" spans="1:3" ht="16.5" customHeight="1">
      <c r="A968" s="222" t="s">
        <v>670</v>
      </c>
      <c r="B968" s="220">
        <v>0</v>
      </c>
      <c r="C968" s="219"/>
    </row>
    <row r="969" spans="1:3" ht="16.5" customHeight="1">
      <c r="A969" s="223" t="s">
        <v>671</v>
      </c>
      <c r="B969" s="220">
        <v>0</v>
      </c>
      <c r="C969" s="219"/>
    </row>
    <row r="970" spans="1:3" ht="16.5" customHeight="1">
      <c r="A970" s="223" t="s">
        <v>672</v>
      </c>
      <c r="B970" s="220">
        <v>0</v>
      </c>
      <c r="C970" s="219"/>
    </row>
    <row r="971" spans="1:3" ht="16.5" customHeight="1">
      <c r="A971" s="222" t="s">
        <v>673</v>
      </c>
      <c r="B971" s="220">
        <v>0</v>
      </c>
      <c r="C971" s="219"/>
    </row>
    <row r="972" spans="1:3" ht="16.5" customHeight="1">
      <c r="A972" s="222" t="s">
        <v>674</v>
      </c>
      <c r="B972" s="220">
        <v>105</v>
      </c>
      <c r="C972" s="219">
        <v>9.722222222222223</v>
      </c>
    </row>
    <row r="973" spans="1:3" ht="16.5" customHeight="1">
      <c r="A973" s="223" t="s">
        <v>675</v>
      </c>
      <c r="B973" s="220">
        <v>0</v>
      </c>
      <c r="C973" s="219"/>
    </row>
    <row r="974" spans="1:3" ht="16.5" customHeight="1">
      <c r="A974" s="223" t="s">
        <v>676</v>
      </c>
      <c r="B974" s="220">
        <v>0</v>
      </c>
      <c r="C974" s="219"/>
    </row>
    <row r="975" spans="1:3" ht="16.5" customHeight="1">
      <c r="A975" s="223" t="s">
        <v>677</v>
      </c>
      <c r="B975" s="220">
        <v>0</v>
      </c>
      <c r="C975" s="219"/>
    </row>
    <row r="976" spans="1:3" ht="16.5" customHeight="1">
      <c r="A976" s="223" t="s">
        <v>678</v>
      </c>
      <c r="B976" s="220">
        <v>0</v>
      </c>
      <c r="C976" s="219"/>
    </row>
    <row r="977" spans="1:3" ht="16.5" customHeight="1">
      <c r="A977" s="223" t="s">
        <v>679</v>
      </c>
      <c r="B977" s="220">
        <v>0</v>
      </c>
      <c r="C977" s="219"/>
    </row>
    <row r="978" spans="1:3" ht="16.5" customHeight="1">
      <c r="A978" s="223" t="s">
        <v>680</v>
      </c>
      <c r="B978" s="220">
        <v>0</v>
      </c>
      <c r="C978" s="219"/>
    </row>
    <row r="979" spans="1:3" ht="16.5" customHeight="1">
      <c r="A979" s="223" t="s">
        <v>681</v>
      </c>
      <c r="B979" s="220">
        <v>0</v>
      </c>
      <c r="C979" s="219"/>
    </row>
    <row r="980" spans="1:3" ht="16.5" customHeight="1">
      <c r="A980" s="223" t="s">
        <v>682</v>
      </c>
      <c r="B980" s="220">
        <v>0</v>
      </c>
      <c r="C980" s="219"/>
    </row>
    <row r="981" spans="1:3" ht="16.5" customHeight="1">
      <c r="A981" s="223" t="s">
        <v>683</v>
      </c>
      <c r="B981" s="220">
        <v>0</v>
      </c>
      <c r="C981" s="219"/>
    </row>
    <row r="982" spans="1:3" ht="16.5" customHeight="1">
      <c r="A982" s="223" t="s">
        <v>684</v>
      </c>
      <c r="B982" s="220">
        <v>0</v>
      </c>
      <c r="C982" s="219"/>
    </row>
    <row r="983" spans="1:3" ht="16.5" customHeight="1">
      <c r="A983" s="223" t="s">
        <v>685</v>
      </c>
      <c r="B983" s="220">
        <v>14891</v>
      </c>
      <c r="C983" s="219">
        <v>213.2769979948439</v>
      </c>
    </row>
    <row r="984" spans="1:3" ht="16.5" customHeight="1">
      <c r="A984" s="223" t="s">
        <v>686</v>
      </c>
      <c r="B984" s="220">
        <v>0</v>
      </c>
      <c r="C984" s="219">
        <v>0</v>
      </c>
    </row>
    <row r="985" spans="1:3" ht="16.5" customHeight="1">
      <c r="A985" s="223" t="s">
        <v>66</v>
      </c>
      <c r="B985" s="220">
        <v>0</v>
      </c>
      <c r="C985" s="219"/>
    </row>
    <row r="986" spans="1:3" ht="16.5" customHeight="1">
      <c r="A986" s="223" t="s">
        <v>67</v>
      </c>
      <c r="B986" s="220">
        <v>0</v>
      </c>
      <c r="C986" s="219"/>
    </row>
    <row r="987" spans="1:3" ht="16.5" customHeight="1">
      <c r="A987" s="223" t="s">
        <v>68</v>
      </c>
      <c r="B987" s="220">
        <v>0</v>
      </c>
      <c r="C987" s="219"/>
    </row>
    <row r="988" spans="1:3" ht="16.5" customHeight="1">
      <c r="A988" s="223" t="s">
        <v>687</v>
      </c>
      <c r="B988" s="220">
        <v>0</v>
      </c>
      <c r="C988" s="219"/>
    </row>
    <row r="989" spans="1:3" ht="16.5" customHeight="1">
      <c r="A989" s="223" t="s">
        <v>688</v>
      </c>
      <c r="B989" s="220">
        <v>0</v>
      </c>
      <c r="C989" s="219"/>
    </row>
    <row r="990" spans="1:3" ht="16.5" customHeight="1">
      <c r="A990" s="223" t="s">
        <v>689</v>
      </c>
      <c r="B990" s="220">
        <v>0</v>
      </c>
      <c r="C990" s="219"/>
    </row>
    <row r="991" spans="1:3" ht="16.5" customHeight="1">
      <c r="A991" s="223" t="s">
        <v>690</v>
      </c>
      <c r="B991" s="220">
        <v>0</v>
      </c>
      <c r="C991" s="219"/>
    </row>
    <row r="992" spans="1:3" ht="16.5" customHeight="1">
      <c r="A992" s="223" t="s">
        <v>691</v>
      </c>
      <c r="B992" s="220">
        <v>0</v>
      </c>
      <c r="C992" s="219"/>
    </row>
    <row r="993" spans="1:3" ht="16.5" customHeight="1">
      <c r="A993" s="223" t="s">
        <v>692</v>
      </c>
      <c r="B993" s="220">
        <v>0</v>
      </c>
      <c r="C993" s="219">
        <v>0</v>
      </c>
    </row>
    <row r="994" spans="1:3" ht="16.5" customHeight="1">
      <c r="A994" s="223" t="s">
        <v>693</v>
      </c>
      <c r="B994" s="220">
        <v>0</v>
      </c>
      <c r="C994" s="219"/>
    </row>
    <row r="995" spans="1:3" ht="16.5" customHeight="1">
      <c r="A995" s="222" t="s">
        <v>66</v>
      </c>
      <c r="B995" s="220">
        <v>0</v>
      </c>
      <c r="C995" s="219"/>
    </row>
    <row r="996" spans="1:3" ht="16.5" customHeight="1">
      <c r="A996" s="223" t="s">
        <v>67</v>
      </c>
      <c r="B996" s="220">
        <v>0</v>
      </c>
      <c r="C996" s="219"/>
    </row>
    <row r="997" spans="1:3" ht="16.5" customHeight="1">
      <c r="A997" s="223" t="s">
        <v>68</v>
      </c>
      <c r="B997" s="220">
        <v>0</v>
      </c>
      <c r="C997" s="219"/>
    </row>
    <row r="998" spans="1:3" ht="16.5" customHeight="1">
      <c r="A998" s="223" t="s">
        <v>694</v>
      </c>
      <c r="B998" s="220">
        <v>0</v>
      </c>
      <c r="C998" s="219"/>
    </row>
    <row r="999" spans="1:3" ht="16.5" customHeight="1">
      <c r="A999" s="223" t="s">
        <v>695</v>
      </c>
      <c r="B999" s="220">
        <v>0</v>
      </c>
      <c r="C999" s="219"/>
    </row>
    <row r="1000" spans="1:3" ht="16.5" customHeight="1">
      <c r="A1000" s="223" t="s">
        <v>696</v>
      </c>
      <c r="B1000" s="220">
        <v>0</v>
      </c>
      <c r="C1000" s="219"/>
    </row>
    <row r="1001" spans="1:3" ht="16.5" customHeight="1">
      <c r="A1001" s="223" t="s">
        <v>697</v>
      </c>
      <c r="B1001" s="220">
        <v>0</v>
      </c>
      <c r="C1001" s="219"/>
    </row>
    <row r="1002" spans="1:3" ht="16.5" customHeight="1">
      <c r="A1002" s="223" t="s">
        <v>698</v>
      </c>
      <c r="B1002" s="220">
        <v>0</v>
      </c>
      <c r="C1002" s="219"/>
    </row>
    <row r="1003" spans="1:3" ht="16.5" customHeight="1">
      <c r="A1003" s="223" t="s">
        <v>699</v>
      </c>
      <c r="B1003" s="220">
        <v>0</v>
      </c>
      <c r="C1003" s="219"/>
    </row>
    <row r="1004" spans="1:3" ht="16.5" customHeight="1">
      <c r="A1004" s="223" t="s">
        <v>700</v>
      </c>
      <c r="B1004" s="220">
        <v>360</v>
      </c>
      <c r="C1004" s="219">
        <v>116.50485436893203</v>
      </c>
    </row>
    <row r="1005" spans="1:3" ht="16.5" customHeight="1">
      <c r="A1005" s="222" t="s">
        <v>701</v>
      </c>
      <c r="B1005" s="220">
        <v>0</v>
      </c>
      <c r="C1005" s="219">
        <v>0</v>
      </c>
    </row>
    <row r="1006" spans="1:3" ht="16.5" customHeight="1">
      <c r="A1006" s="223" t="s">
        <v>702</v>
      </c>
      <c r="B1006" s="220">
        <v>0</v>
      </c>
      <c r="C1006" s="219">
        <v>0</v>
      </c>
    </row>
    <row r="1007" spans="1:3" ht="16.5" customHeight="1">
      <c r="A1007" s="223" t="s">
        <v>703</v>
      </c>
      <c r="B1007" s="220">
        <v>0</v>
      </c>
      <c r="C1007" s="219">
        <v>0</v>
      </c>
    </row>
    <row r="1008" spans="1:3" ht="16.5" customHeight="1">
      <c r="A1008" s="223" t="s">
        <v>704</v>
      </c>
      <c r="B1008" s="220">
        <v>360</v>
      </c>
      <c r="C1008" s="219">
        <v>225</v>
      </c>
    </row>
    <row r="1009" spans="1:3" ht="16.5" customHeight="1">
      <c r="A1009" s="223" t="s">
        <v>705</v>
      </c>
      <c r="B1009" s="220">
        <v>0</v>
      </c>
      <c r="C1009" s="219"/>
    </row>
    <row r="1010" spans="1:3" ht="16.5" customHeight="1">
      <c r="A1010" s="223" t="s">
        <v>66</v>
      </c>
      <c r="B1010" s="220">
        <v>0</v>
      </c>
      <c r="C1010" s="219"/>
    </row>
    <row r="1011" spans="1:3" ht="16.5" customHeight="1">
      <c r="A1011" s="223" t="s">
        <v>67</v>
      </c>
      <c r="B1011" s="220">
        <v>0</v>
      </c>
      <c r="C1011" s="219"/>
    </row>
    <row r="1012" spans="1:3" ht="16.5" customHeight="1">
      <c r="A1012" s="223" t="s">
        <v>68</v>
      </c>
      <c r="B1012" s="220">
        <v>0</v>
      </c>
      <c r="C1012" s="219"/>
    </row>
    <row r="1013" spans="1:3" ht="16.5" customHeight="1">
      <c r="A1013" s="223" t="s">
        <v>691</v>
      </c>
      <c r="B1013" s="220">
        <v>0</v>
      </c>
      <c r="C1013" s="219"/>
    </row>
    <row r="1014" spans="1:3" ht="16.5" customHeight="1">
      <c r="A1014" s="223" t="s">
        <v>706</v>
      </c>
      <c r="B1014" s="220">
        <v>0</v>
      </c>
      <c r="C1014" s="219"/>
    </row>
    <row r="1015" spans="1:3" ht="16.5" customHeight="1">
      <c r="A1015" s="222" t="s">
        <v>707</v>
      </c>
      <c r="B1015" s="220">
        <v>0</v>
      </c>
      <c r="C1015" s="219"/>
    </row>
    <row r="1016" spans="1:3" ht="16.5" customHeight="1">
      <c r="A1016" s="223" t="s">
        <v>708</v>
      </c>
      <c r="B1016" s="220">
        <v>1500</v>
      </c>
      <c r="C1016" s="219">
        <v>51.42269454919438</v>
      </c>
    </row>
    <row r="1017" spans="1:3" ht="16.5" customHeight="1">
      <c r="A1017" s="223" t="s">
        <v>709</v>
      </c>
      <c r="B1017" s="220">
        <v>1500</v>
      </c>
      <c r="C1017" s="219">
        <v>51.42269454919438</v>
      </c>
    </row>
    <row r="1018" spans="1:3" ht="16.5" customHeight="1">
      <c r="A1018" s="223" t="s">
        <v>710</v>
      </c>
      <c r="B1018" s="220">
        <v>0</v>
      </c>
      <c r="C1018" s="219"/>
    </row>
    <row r="1019" spans="1:3" ht="16.5" customHeight="1">
      <c r="A1019" s="223" t="s">
        <v>1173</v>
      </c>
      <c r="B1019" s="220">
        <v>0</v>
      </c>
      <c r="C1019" s="219"/>
    </row>
    <row r="1020" spans="1:3" ht="16.5" customHeight="1">
      <c r="A1020" s="222" t="s">
        <v>711</v>
      </c>
      <c r="B1020" s="220">
        <v>0</v>
      </c>
      <c r="C1020" s="219"/>
    </row>
    <row r="1021" spans="1:3" ht="16.5" customHeight="1">
      <c r="A1021" s="223" t="s">
        <v>712</v>
      </c>
      <c r="B1021" s="220">
        <v>358</v>
      </c>
      <c r="C1021" s="219"/>
    </row>
    <row r="1022" spans="1:3" ht="16.5" customHeight="1">
      <c r="A1022" s="223" t="s">
        <v>713</v>
      </c>
      <c r="B1022" s="220">
        <v>0</v>
      </c>
      <c r="C1022" s="219"/>
    </row>
    <row r="1023" spans="1:3" ht="16.5" customHeight="1">
      <c r="A1023" s="223" t="s">
        <v>714</v>
      </c>
      <c r="B1023" s="220">
        <v>358</v>
      </c>
      <c r="C1023" s="219"/>
    </row>
    <row r="1024" spans="1:3" ht="16.5" customHeight="1">
      <c r="A1024" s="223" t="s">
        <v>1693</v>
      </c>
      <c r="B1024" s="220">
        <v>33536</v>
      </c>
      <c r="C1024" s="219">
        <v>156.8788885250503</v>
      </c>
    </row>
    <row r="1025" spans="1:3" ht="16.5" customHeight="1">
      <c r="A1025" s="223" t="s">
        <v>715</v>
      </c>
      <c r="B1025" s="220">
        <v>0</v>
      </c>
      <c r="C1025" s="219"/>
    </row>
    <row r="1026" spans="1:3" ht="16.5" customHeight="1">
      <c r="A1026" s="223" t="s">
        <v>66</v>
      </c>
      <c r="B1026" s="220">
        <v>0</v>
      </c>
      <c r="C1026" s="219"/>
    </row>
    <row r="1027" spans="1:3" ht="16.5" customHeight="1">
      <c r="A1027" s="222" t="s">
        <v>67</v>
      </c>
      <c r="B1027" s="220">
        <v>0</v>
      </c>
      <c r="C1027" s="219"/>
    </row>
    <row r="1028" spans="1:3" ht="16.5" customHeight="1">
      <c r="A1028" s="223" t="s">
        <v>68</v>
      </c>
      <c r="B1028" s="220">
        <v>0</v>
      </c>
      <c r="C1028" s="219"/>
    </row>
    <row r="1029" spans="1:3" ht="16.5" customHeight="1">
      <c r="A1029" s="223" t="s">
        <v>716</v>
      </c>
      <c r="B1029" s="220">
        <v>0</v>
      </c>
      <c r="C1029" s="219"/>
    </row>
    <row r="1030" spans="1:3" ht="16.5" customHeight="1">
      <c r="A1030" s="223" t="s">
        <v>717</v>
      </c>
      <c r="B1030" s="220">
        <v>0</v>
      </c>
      <c r="C1030" s="219"/>
    </row>
    <row r="1031" spans="1:3" ht="16.5" customHeight="1">
      <c r="A1031" s="223" t="s">
        <v>718</v>
      </c>
      <c r="B1031" s="220">
        <v>0</v>
      </c>
      <c r="C1031" s="219"/>
    </row>
    <row r="1032" spans="1:3" ht="16.5" customHeight="1">
      <c r="A1032" s="222" t="s">
        <v>719</v>
      </c>
      <c r="B1032" s="220">
        <v>0</v>
      </c>
      <c r="C1032" s="219"/>
    </row>
    <row r="1033" spans="1:3" ht="16.5" customHeight="1">
      <c r="A1033" s="223" t="s">
        <v>720</v>
      </c>
      <c r="B1033" s="220">
        <v>0</v>
      </c>
      <c r="C1033" s="219"/>
    </row>
    <row r="1034" spans="1:3" ht="16.5" customHeight="1">
      <c r="A1034" s="223" t="s">
        <v>721</v>
      </c>
      <c r="B1034" s="220">
        <v>0</v>
      </c>
      <c r="C1034" s="219"/>
    </row>
    <row r="1035" spans="1:3" ht="16.5" customHeight="1">
      <c r="A1035" s="222" t="s">
        <v>722</v>
      </c>
      <c r="B1035" s="220">
        <v>0</v>
      </c>
      <c r="C1035" s="219"/>
    </row>
    <row r="1036" spans="1:3" ht="16.5" customHeight="1">
      <c r="A1036" s="222" t="s">
        <v>66</v>
      </c>
      <c r="B1036" s="220">
        <v>0</v>
      </c>
      <c r="C1036" s="219"/>
    </row>
    <row r="1037" spans="1:3" ht="16.5" customHeight="1">
      <c r="A1037" s="223" t="s">
        <v>67</v>
      </c>
      <c r="B1037" s="220">
        <v>0</v>
      </c>
      <c r="C1037" s="219"/>
    </row>
    <row r="1038" spans="1:3" ht="16.5" customHeight="1">
      <c r="A1038" s="223" t="s">
        <v>68</v>
      </c>
      <c r="B1038" s="220">
        <v>0</v>
      </c>
      <c r="C1038" s="219"/>
    </row>
    <row r="1039" spans="1:3" ht="16.5" customHeight="1">
      <c r="A1039" s="223" t="s">
        <v>723</v>
      </c>
      <c r="B1039" s="220">
        <v>0</v>
      </c>
      <c r="C1039" s="219"/>
    </row>
    <row r="1040" spans="1:3" ht="16.5" customHeight="1">
      <c r="A1040" s="223" t="s">
        <v>724</v>
      </c>
      <c r="B1040" s="220">
        <v>0</v>
      </c>
      <c r="C1040" s="219"/>
    </row>
    <row r="1041" spans="1:3" ht="16.5" customHeight="1">
      <c r="A1041" s="223" t="s">
        <v>725</v>
      </c>
      <c r="B1041" s="220">
        <v>0</v>
      </c>
      <c r="C1041" s="219"/>
    </row>
    <row r="1042" spans="1:3" ht="16.5" customHeight="1">
      <c r="A1042" s="223" t="s">
        <v>726</v>
      </c>
      <c r="B1042" s="220">
        <v>0</v>
      </c>
      <c r="C1042" s="219"/>
    </row>
    <row r="1043" spans="1:3" ht="16.5" customHeight="1">
      <c r="A1043" s="223" t="s">
        <v>727</v>
      </c>
      <c r="B1043" s="220">
        <v>0</v>
      </c>
      <c r="C1043" s="219"/>
    </row>
    <row r="1044" spans="1:3" ht="16.5" customHeight="1">
      <c r="A1044" s="223" t="s">
        <v>728</v>
      </c>
      <c r="B1044" s="220">
        <v>0</v>
      </c>
      <c r="C1044" s="219"/>
    </row>
    <row r="1045" spans="1:3" ht="16.5" customHeight="1">
      <c r="A1045" s="223" t="s">
        <v>729</v>
      </c>
      <c r="B1045" s="220">
        <v>0</v>
      </c>
      <c r="C1045" s="219"/>
    </row>
    <row r="1046" spans="1:3" ht="16.5" customHeight="1">
      <c r="A1046" s="222" t="s">
        <v>730</v>
      </c>
      <c r="B1046" s="220">
        <v>0</v>
      </c>
      <c r="C1046" s="219"/>
    </row>
    <row r="1047" spans="1:3" ht="16.5" customHeight="1">
      <c r="A1047" s="223" t="s">
        <v>731</v>
      </c>
      <c r="B1047" s="220">
        <v>0</v>
      </c>
      <c r="C1047" s="219"/>
    </row>
    <row r="1048" spans="1:3" ht="16.5" customHeight="1">
      <c r="A1048" s="223" t="s">
        <v>732</v>
      </c>
      <c r="B1048" s="220">
        <v>0</v>
      </c>
      <c r="C1048" s="219"/>
    </row>
    <row r="1049" spans="1:3" ht="16.5" customHeight="1">
      <c r="A1049" s="223" t="s">
        <v>733</v>
      </c>
      <c r="B1049" s="220">
        <v>0</v>
      </c>
      <c r="C1049" s="219"/>
    </row>
    <row r="1050" spans="1:3" ht="16.5" customHeight="1">
      <c r="A1050" s="223" t="s">
        <v>734</v>
      </c>
      <c r="B1050" s="220">
        <v>0</v>
      </c>
      <c r="C1050" s="219"/>
    </row>
    <row r="1051" spans="1:3" ht="16.5" customHeight="1">
      <c r="A1051" s="223" t="s">
        <v>735</v>
      </c>
      <c r="B1051" s="220">
        <v>8319</v>
      </c>
      <c r="C1051" s="219">
        <v>120.98603839441535</v>
      </c>
    </row>
    <row r="1052" spans="1:3" ht="16.5" customHeight="1">
      <c r="A1052" s="223" t="s">
        <v>66</v>
      </c>
      <c r="B1052" s="220">
        <v>0</v>
      </c>
      <c r="C1052" s="219"/>
    </row>
    <row r="1053" spans="1:3" ht="16.5" customHeight="1">
      <c r="A1053" s="223" t="s">
        <v>67</v>
      </c>
      <c r="B1053" s="220">
        <v>0</v>
      </c>
      <c r="C1053" s="219"/>
    </row>
    <row r="1054" spans="1:3" ht="16.5" customHeight="1">
      <c r="A1054" s="223" t="s">
        <v>68</v>
      </c>
      <c r="B1054" s="220">
        <v>0</v>
      </c>
      <c r="C1054" s="219"/>
    </row>
    <row r="1055" spans="1:3" ht="16.5" customHeight="1">
      <c r="A1055" s="223" t="s">
        <v>736</v>
      </c>
      <c r="B1055" s="220">
        <v>8319</v>
      </c>
      <c r="C1055" s="219">
        <v>120.98603839441535</v>
      </c>
    </row>
    <row r="1056" spans="1:3" ht="16.5" customHeight="1">
      <c r="A1056" s="223" t="s">
        <v>737</v>
      </c>
      <c r="B1056" s="220">
        <v>0</v>
      </c>
      <c r="C1056" s="219"/>
    </row>
    <row r="1057" spans="1:3" ht="16.5" customHeight="1">
      <c r="A1057" s="223" t="s">
        <v>66</v>
      </c>
      <c r="B1057" s="220">
        <v>0</v>
      </c>
      <c r="C1057" s="219"/>
    </row>
    <row r="1058" spans="1:3" ht="16.5" customHeight="1">
      <c r="A1058" s="223" t="s">
        <v>67</v>
      </c>
      <c r="B1058" s="220">
        <v>0</v>
      </c>
      <c r="C1058" s="219"/>
    </row>
    <row r="1059" spans="1:3" ht="16.5" customHeight="1">
      <c r="A1059" s="223" t="s">
        <v>68</v>
      </c>
      <c r="B1059" s="220">
        <v>0</v>
      </c>
      <c r="C1059" s="219"/>
    </row>
    <row r="1060" spans="1:3" ht="16.5" customHeight="1">
      <c r="A1060" s="223" t="s">
        <v>738</v>
      </c>
      <c r="B1060" s="220">
        <v>0</v>
      </c>
      <c r="C1060" s="219"/>
    </row>
    <row r="1061" spans="1:3" ht="16.5" customHeight="1">
      <c r="A1061" s="223" t="s">
        <v>739</v>
      </c>
      <c r="B1061" s="220">
        <v>0</v>
      </c>
      <c r="C1061" s="219"/>
    </row>
    <row r="1062" spans="1:3" ht="16.5" customHeight="1">
      <c r="A1062" s="222" t="s">
        <v>1694</v>
      </c>
      <c r="B1062" s="220">
        <v>0</v>
      </c>
      <c r="C1062" s="219"/>
    </row>
    <row r="1063" spans="1:3" ht="16.5" customHeight="1">
      <c r="A1063" s="223" t="s">
        <v>1695</v>
      </c>
      <c r="B1063" s="220">
        <v>0</v>
      </c>
      <c r="C1063" s="219"/>
    </row>
    <row r="1064" spans="1:3" ht="16.5" customHeight="1">
      <c r="A1064" s="223" t="s">
        <v>1696</v>
      </c>
      <c r="B1064" s="220">
        <v>0</v>
      </c>
      <c r="C1064" s="219"/>
    </row>
    <row r="1065" spans="1:3" ht="16.5" customHeight="1">
      <c r="A1065" s="223" t="s">
        <v>75</v>
      </c>
      <c r="B1065" s="220">
        <v>0</v>
      </c>
      <c r="C1065" s="219"/>
    </row>
    <row r="1066" spans="1:3" ht="16.5" customHeight="1">
      <c r="A1066" s="223" t="s">
        <v>740</v>
      </c>
      <c r="B1066" s="220">
        <v>0</v>
      </c>
      <c r="C1066" s="219"/>
    </row>
    <row r="1067" spans="1:3" ht="16.5" customHeight="1">
      <c r="A1067" s="222" t="s">
        <v>742</v>
      </c>
      <c r="B1067" s="220">
        <v>59</v>
      </c>
      <c r="C1067" s="219">
        <v>67.81609195402298</v>
      </c>
    </row>
    <row r="1068" spans="1:3" ht="16.5" customHeight="1">
      <c r="A1068" s="223" t="s">
        <v>66</v>
      </c>
      <c r="B1068" s="220">
        <v>0</v>
      </c>
      <c r="C1068" s="219"/>
    </row>
    <row r="1069" spans="1:3" ht="16.5" customHeight="1">
      <c r="A1069" s="223" t="s">
        <v>67</v>
      </c>
      <c r="B1069" s="220">
        <v>0</v>
      </c>
      <c r="C1069" s="219"/>
    </row>
    <row r="1070" spans="1:3" ht="16.5" customHeight="1">
      <c r="A1070" s="223" t="s">
        <v>68</v>
      </c>
      <c r="B1070" s="220">
        <v>0</v>
      </c>
      <c r="C1070" s="219"/>
    </row>
    <row r="1071" spans="1:3" ht="16.5" customHeight="1">
      <c r="A1071" s="223" t="s">
        <v>743</v>
      </c>
      <c r="B1071" s="220">
        <v>0</v>
      </c>
      <c r="C1071" s="219"/>
    </row>
    <row r="1072" spans="1:3" ht="16.5" customHeight="1">
      <c r="A1072" s="223" t="s">
        <v>744</v>
      </c>
      <c r="B1072" s="220">
        <v>0</v>
      </c>
      <c r="C1072" s="219"/>
    </row>
    <row r="1073" spans="1:3" ht="16.5" customHeight="1">
      <c r="A1073" s="223" t="s">
        <v>745</v>
      </c>
      <c r="B1073" s="220">
        <v>59</v>
      </c>
      <c r="C1073" s="219">
        <v>67.81609195402298</v>
      </c>
    </row>
    <row r="1074" spans="1:3" ht="16.5" customHeight="1">
      <c r="A1074" s="223" t="s">
        <v>746</v>
      </c>
      <c r="B1074" s="220">
        <v>17461</v>
      </c>
      <c r="C1074" s="219">
        <v>133.8623121741797</v>
      </c>
    </row>
    <row r="1075" spans="1:3" ht="16.5" customHeight="1">
      <c r="A1075" s="223" t="s">
        <v>66</v>
      </c>
      <c r="B1075" s="220">
        <v>0</v>
      </c>
      <c r="C1075" s="219"/>
    </row>
    <row r="1076" spans="1:3" ht="16.5" customHeight="1">
      <c r="A1076" s="223" t="s">
        <v>67</v>
      </c>
      <c r="B1076" s="220">
        <v>0</v>
      </c>
      <c r="C1076" s="219"/>
    </row>
    <row r="1077" spans="1:3" ht="16.5" customHeight="1">
      <c r="A1077" s="223" t="s">
        <v>68</v>
      </c>
      <c r="B1077" s="220">
        <v>0</v>
      </c>
      <c r="C1077" s="219"/>
    </row>
    <row r="1078" spans="1:3" ht="16.5" customHeight="1">
      <c r="A1078" s="223" t="s">
        <v>747</v>
      </c>
      <c r="B1078" s="220">
        <v>0</v>
      </c>
      <c r="C1078" s="219"/>
    </row>
    <row r="1079" spans="1:3" ht="16.5" customHeight="1">
      <c r="A1079" s="223" t="s">
        <v>748</v>
      </c>
      <c r="B1079" s="220">
        <v>25</v>
      </c>
      <c r="C1079" s="219"/>
    </row>
    <row r="1080" spans="1:3" ht="16.5" customHeight="1">
      <c r="A1080" s="223" t="s">
        <v>1697</v>
      </c>
      <c r="B1080" s="220">
        <v>0</v>
      </c>
      <c r="C1080" s="219"/>
    </row>
    <row r="1081" spans="1:3" ht="16.5" customHeight="1">
      <c r="A1081" s="222" t="s">
        <v>749</v>
      </c>
      <c r="B1081" s="220">
        <v>17436</v>
      </c>
      <c r="C1081" s="219">
        <v>133.67065317387306</v>
      </c>
    </row>
    <row r="1082" spans="1:3" ht="16.5" customHeight="1">
      <c r="A1082" s="223" t="s">
        <v>1698</v>
      </c>
      <c r="B1082" s="220">
        <v>7697</v>
      </c>
      <c r="C1082" s="219">
        <v>561.8248175182481</v>
      </c>
    </row>
    <row r="1083" spans="1:3" ht="16.5" customHeight="1">
      <c r="A1083" s="223" t="s">
        <v>750</v>
      </c>
      <c r="B1083" s="220">
        <v>0</v>
      </c>
      <c r="C1083" s="219"/>
    </row>
    <row r="1084" spans="1:3" ht="16.5" customHeight="1">
      <c r="A1084" s="223" t="s">
        <v>751</v>
      </c>
      <c r="B1084" s="220">
        <v>129</v>
      </c>
      <c r="C1084" s="219"/>
    </row>
    <row r="1085" spans="1:3" ht="16.5" customHeight="1">
      <c r="A1085" s="223" t="s">
        <v>752</v>
      </c>
      <c r="B1085" s="220">
        <v>0</v>
      </c>
      <c r="C1085" s="219"/>
    </row>
    <row r="1086" spans="1:3" ht="16.5" customHeight="1">
      <c r="A1086" s="223" t="s">
        <v>753</v>
      </c>
      <c r="B1086" s="220">
        <v>0</v>
      </c>
      <c r="C1086" s="219"/>
    </row>
    <row r="1087" spans="1:3" ht="16.5" customHeight="1">
      <c r="A1087" s="223" t="s">
        <v>1699</v>
      </c>
      <c r="B1087" s="220">
        <v>7568</v>
      </c>
      <c r="C1087" s="219">
        <v>552.4087591240875</v>
      </c>
    </row>
    <row r="1088" spans="1:3" ht="16.5" customHeight="1">
      <c r="A1088" s="222" t="s">
        <v>754</v>
      </c>
      <c r="B1088" s="220">
        <v>3482</v>
      </c>
      <c r="C1088" s="219">
        <v>89.2134255700743</v>
      </c>
    </row>
    <row r="1089" spans="1:3" ht="16.5" customHeight="1">
      <c r="A1089" s="223" t="s">
        <v>755</v>
      </c>
      <c r="B1089" s="220">
        <v>952</v>
      </c>
      <c r="C1089" s="219">
        <v>104.73047304730474</v>
      </c>
    </row>
    <row r="1090" spans="1:3" ht="16.5" customHeight="1">
      <c r="A1090" s="223" t="s">
        <v>66</v>
      </c>
      <c r="B1090" s="220">
        <v>400</v>
      </c>
      <c r="C1090" s="219">
        <v>114.61318051575931</v>
      </c>
    </row>
    <row r="1091" spans="1:3" ht="16.5" customHeight="1">
      <c r="A1091" s="223" t="s">
        <v>67</v>
      </c>
      <c r="B1091" s="220">
        <v>0</v>
      </c>
      <c r="C1091" s="219"/>
    </row>
    <row r="1092" spans="1:3" ht="16.5" customHeight="1">
      <c r="A1092" s="223" t="s">
        <v>68</v>
      </c>
      <c r="B1092" s="220">
        <v>0</v>
      </c>
      <c r="C1092" s="219"/>
    </row>
    <row r="1093" spans="1:3" ht="16.5" customHeight="1">
      <c r="A1093" s="223" t="s">
        <v>756</v>
      </c>
      <c r="B1093" s="220">
        <v>0</v>
      </c>
      <c r="C1093" s="219"/>
    </row>
    <row r="1094" spans="1:3" ht="16.5" customHeight="1">
      <c r="A1094" s="223" t="s">
        <v>757</v>
      </c>
      <c r="B1094" s="220">
        <v>0</v>
      </c>
      <c r="C1094" s="219"/>
    </row>
    <row r="1095" spans="1:3" ht="16.5" customHeight="1">
      <c r="A1095" s="223" t="s">
        <v>758</v>
      </c>
      <c r="B1095" s="220">
        <v>0</v>
      </c>
      <c r="C1095" s="219"/>
    </row>
    <row r="1096" spans="1:3" ht="16.5" customHeight="1">
      <c r="A1096" s="222" t="s">
        <v>759</v>
      </c>
      <c r="B1096" s="220">
        <v>0</v>
      </c>
      <c r="C1096" s="219"/>
    </row>
    <row r="1097" spans="1:3" ht="16.5" customHeight="1">
      <c r="A1097" s="223" t="s">
        <v>75</v>
      </c>
      <c r="B1097" s="220">
        <v>29</v>
      </c>
      <c r="C1097" s="219">
        <v>290</v>
      </c>
    </row>
    <row r="1098" spans="1:3" ht="16.5" customHeight="1">
      <c r="A1098" s="223" t="s">
        <v>760</v>
      </c>
      <c r="B1098" s="220">
        <v>523</v>
      </c>
      <c r="C1098" s="219">
        <v>95.0909090909091</v>
      </c>
    </row>
    <row r="1099" spans="1:3" ht="16.5" customHeight="1">
      <c r="A1099" s="223" t="s">
        <v>762</v>
      </c>
      <c r="B1099" s="220">
        <v>1812</v>
      </c>
      <c r="C1099" s="219">
        <v>66.51982378854625</v>
      </c>
    </row>
    <row r="1100" spans="1:3" ht="16.5" customHeight="1">
      <c r="A1100" s="223" t="s">
        <v>66</v>
      </c>
      <c r="B1100" s="220">
        <v>0</v>
      </c>
      <c r="C1100" s="219"/>
    </row>
    <row r="1101" spans="1:3" ht="16.5" customHeight="1">
      <c r="A1101" s="223" t="s">
        <v>67</v>
      </c>
      <c r="B1101" s="220">
        <v>0</v>
      </c>
      <c r="C1101" s="219"/>
    </row>
    <row r="1102" spans="1:3" ht="16.5" customHeight="1">
      <c r="A1102" s="222" t="s">
        <v>68</v>
      </c>
      <c r="B1102" s="220">
        <v>0</v>
      </c>
      <c r="C1102" s="219"/>
    </row>
    <row r="1103" spans="1:3" ht="16.5" customHeight="1">
      <c r="A1103" s="222" t="s">
        <v>763</v>
      </c>
      <c r="B1103" s="220">
        <v>0</v>
      </c>
      <c r="C1103" s="219"/>
    </row>
    <row r="1104" spans="1:3" ht="16.5" customHeight="1">
      <c r="A1104" s="223" t="s">
        <v>764</v>
      </c>
      <c r="B1104" s="220">
        <v>1812</v>
      </c>
      <c r="C1104" s="219">
        <v>66.51982378854625</v>
      </c>
    </row>
    <row r="1105" spans="1:3" ht="16.5" customHeight="1">
      <c r="A1105" s="223" t="s">
        <v>765</v>
      </c>
      <c r="B1105" s="220">
        <v>718</v>
      </c>
      <c r="C1105" s="219">
        <v>265.9259259259259</v>
      </c>
    </row>
    <row r="1106" spans="1:3" ht="16.5" customHeight="1">
      <c r="A1106" s="223" t="s">
        <v>766</v>
      </c>
      <c r="B1106" s="220">
        <v>0</v>
      </c>
      <c r="C1106" s="219"/>
    </row>
    <row r="1107" spans="1:3" ht="16.5" customHeight="1">
      <c r="A1107" s="223" t="s">
        <v>767</v>
      </c>
      <c r="B1107" s="220">
        <v>718</v>
      </c>
      <c r="C1107" s="219">
        <v>265.9259259259259</v>
      </c>
    </row>
    <row r="1108" spans="1:3" ht="16.5" customHeight="1">
      <c r="A1108" s="223" t="s">
        <v>768</v>
      </c>
      <c r="B1108" s="220">
        <v>296</v>
      </c>
      <c r="C1108" s="219">
        <v>13.896713615023474</v>
      </c>
    </row>
    <row r="1109" spans="1:3" ht="16.5" customHeight="1">
      <c r="A1109" s="223" t="s">
        <v>769</v>
      </c>
      <c r="B1109" s="220">
        <v>0</v>
      </c>
      <c r="C1109" s="219"/>
    </row>
    <row r="1110" spans="1:3" ht="16.5" customHeight="1">
      <c r="A1110" s="223" t="s">
        <v>66</v>
      </c>
      <c r="B1110" s="220">
        <v>0</v>
      </c>
      <c r="C1110" s="219"/>
    </row>
    <row r="1111" spans="1:3" ht="16.5" customHeight="1">
      <c r="A1111" s="223" t="s">
        <v>67</v>
      </c>
      <c r="B1111" s="220">
        <v>0</v>
      </c>
      <c r="C1111" s="219"/>
    </row>
    <row r="1112" spans="1:3" ht="16.5" customHeight="1">
      <c r="A1112" s="223" t="s">
        <v>68</v>
      </c>
      <c r="B1112" s="220">
        <v>0</v>
      </c>
      <c r="C1112" s="219"/>
    </row>
    <row r="1113" spans="1:3" ht="16.5" customHeight="1">
      <c r="A1113" s="222" t="s">
        <v>770</v>
      </c>
      <c r="B1113" s="220">
        <v>0</v>
      </c>
      <c r="C1113" s="219"/>
    </row>
    <row r="1114" spans="1:3" ht="16.5" customHeight="1">
      <c r="A1114" s="223" t="s">
        <v>75</v>
      </c>
      <c r="B1114" s="220">
        <v>0</v>
      </c>
      <c r="C1114" s="219"/>
    </row>
    <row r="1115" spans="1:3" ht="16.5" customHeight="1">
      <c r="A1115" s="223" t="s">
        <v>771</v>
      </c>
      <c r="B1115" s="220">
        <v>0</v>
      </c>
      <c r="C1115" s="219"/>
    </row>
    <row r="1116" spans="1:3" ht="16.5" customHeight="1">
      <c r="A1116" s="223" t="s">
        <v>772</v>
      </c>
      <c r="B1116" s="220">
        <v>0</v>
      </c>
      <c r="C1116" s="219"/>
    </row>
    <row r="1117" spans="1:3" ht="16.5" customHeight="1">
      <c r="A1117" s="223" t="s">
        <v>773</v>
      </c>
      <c r="B1117" s="220">
        <v>0</v>
      </c>
      <c r="C1117" s="219"/>
    </row>
    <row r="1118" spans="1:3" ht="16.5" customHeight="1">
      <c r="A1118" s="223" t="s">
        <v>774</v>
      </c>
      <c r="B1118" s="220">
        <v>0</v>
      </c>
      <c r="C1118" s="219"/>
    </row>
    <row r="1119" spans="1:3" ht="16.5" customHeight="1">
      <c r="A1119" s="222" t="s">
        <v>775</v>
      </c>
      <c r="B1119" s="220">
        <v>0</v>
      </c>
      <c r="C1119" s="219"/>
    </row>
    <row r="1120" spans="1:3" ht="16.5" customHeight="1">
      <c r="A1120" s="223" t="s">
        <v>776</v>
      </c>
      <c r="B1120" s="220">
        <v>0</v>
      </c>
      <c r="C1120" s="219"/>
    </row>
    <row r="1121" spans="1:3" ht="16.5" customHeight="1">
      <c r="A1121" s="223" t="s">
        <v>777</v>
      </c>
      <c r="B1121" s="220">
        <v>0</v>
      </c>
      <c r="C1121" s="219"/>
    </row>
    <row r="1122" spans="1:3" ht="16.5" customHeight="1">
      <c r="A1122" s="222" t="s">
        <v>778</v>
      </c>
      <c r="B1122" s="220">
        <v>0</v>
      </c>
      <c r="C1122" s="219"/>
    </row>
    <row r="1123" spans="1:3" ht="16.5" customHeight="1">
      <c r="A1123" s="222" t="s">
        <v>779</v>
      </c>
      <c r="B1123" s="220">
        <v>0</v>
      </c>
      <c r="C1123" s="219"/>
    </row>
    <row r="1124" spans="1:3" ht="16.5" customHeight="1">
      <c r="A1124" s="223" t="s">
        <v>780</v>
      </c>
      <c r="B1124" s="220">
        <v>0</v>
      </c>
      <c r="C1124" s="219"/>
    </row>
    <row r="1125" spans="1:3" ht="16.5" customHeight="1">
      <c r="A1125" s="223" t="s">
        <v>781</v>
      </c>
      <c r="B1125" s="220">
        <v>0</v>
      </c>
      <c r="C1125" s="219"/>
    </row>
    <row r="1126" spans="1:3" ht="16.5" customHeight="1">
      <c r="A1126" s="223" t="s">
        <v>782</v>
      </c>
      <c r="B1126" s="220">
        <v>-10</v>
      </c>
      <c r="C1126" s="219"/>
    </row>
    <row r="1127" spans="1:3" ht="16.5" customHeight="1">
      <c r="A1127" s="223" t="s">
        <v>783</v>
      </c>
      <c r="B1127" s="220">
        <v>0</v>
      </c>
      <c r="C1127" s="219"/>
    </row>
    <row r="1128" spans="1:3" ht="16.5" customHeight="1">
      <c r="A1128" s="223" t="s">
        <v>1439</v>
      </c>
      <c r="B1128" s="220">
        <v>0</v>
      </c>
      <c r="C1128" s="219"/>
    </row>
    <row r="1129" spans="1:3" ht="16.5" customHeight="1">
      <c r="A1129" s="223" t="s">
        <v>784</v>
      </c>
      <c r="B1129" s="220">
        <v>0</v>
      </c>
      <c r="C1129" s="219"/>
    </row>
    <row r="1130" spans="1:3" ht="16.5" customHeight="1">
      <c r="A1130" s="222" t="s">
        <v>785</v>
      </c>
      <c r="B1130" s="220">
        <v>0</v>
      </c>
      <c r="C1130" s="219"/>
    </row>
    <row r="1131" spans="1:3" ht="16.5" customHeight="1">
      <c r="A1131" s="223" t="s">
        <v>786</v>
      </c>
      <c r="B1131" s="220">
        <v>-10</v>
      </c>
      <c r="C1131" s="219"/>
    </row>
    <row r="1132" spans="1:3" ht="16.5" customHeight="1">
      <c r="A1132" s="223" t="s">
        <v>787</v>
      </c>
      <c r="B1132" s="220">
        <v>0</v>
      </c>
      <c r="C1132" s="219"/>
    </row>
    <row r="1133" spans="1:3" ht="16.5" customHeight="1">
      <c r="A1133" s="223" t="s">
        <v>788</v>
      </c>
      <c r="B1133" s="220">
        <v>0</v>
      </c>
      <c r="C1133" s="219"/>
    </row>
    <row r="1134" spans="1:3" ht="16.5" customHeight="1">
      <c r="A1134" s="223" t="s">
        <v>789</v>
      </c>
      <c r="B1134" s="220">
        <v>0</v>
      </c>
      <c r="C1134" s="219"/>
    </row>
    <row r="1135" spans="1:3" ht="16.5" customHeight="1">
      <c r="A1135" s="223" t="s">
        <v>790</v>
      </c>
      <c r="B1135" s="220">
        <v>306</v>
      </c>
      <c r="C1135" s="219">
        <v>14.366197183098592</v>
      </c>
    </row>
    <row r="1136" spans="1:3" ht="16.5" customHeight="1">
      <c r="A1136" s="223" t="s">
        <v>1700</v>
      </c>
      <c r="B1136" s="220">
        <v>0</v>
      </c>
      <c r="C1136" s="219">
        <v>0</v>
      </c>
    </row>
    <row r="1137" spans="1:3" ht="16.5" customHeight="1">
      <c r="A1137" s="223" t="s">
        <v>791</v>
      </c>
      <c r="B1137" s="220">
        <v>306</v>
      </c>
      <c r="C1137" s="219">
        <v>546.4285714285714</v>
      </c>
    </row>
    <row r="1138" spans="1:3" ht="16.5" customHeight="1">
      <c r="A1138" s="223" t="s">
        <v>792</v>
      </c>
      <c r="B1138" s="220">
        <v>0</v>
      </c>
      <c r="C1138" s="219"/>
    </row>
    <row r="1139" spans="1:3" ht="16.5" customHeight="1">
      <c r="A1139" s="223" t="s">
        <v>793</v>
      </c>
      <c r="B1139" s="220">
        <v>0</v>
      </c>
      <c r="C1139" s="219"/>
    </row>
    <row r="1140" spans="1:3" ht="16.5" customHeight="1">
      <c r="A1140" s="222" t="s">
        <v>794</v>
      </c>
      <c r="B1140" s="220">
        <v>0</v>
      </c>
      <c r="C1140" s="219"/>
    </row>
    <row r="1141" spans="1:3" ht="16.5" customHeight="1">
      <c r="A1141" s="223" t="s">
        <v>795</v>
      </c>
      <c r="B1141" s="220">
        <v>0</v>
      </c>
      <c r="C1141" s="219"/>
    </row>
    <row r="1142" spans="1:3" ht="16.5" customHeight="1">
      <c r="A1142" s="223" t="s">
        <v>796</v>
      </c>
      <c r="B1142" s="220">
        <v>0</v>
      </c>
      <c r="C1142" s="219"/>
    </row>
    <row r="1143" spans="1:3" ht="16.5" customHeight="1">
      <c r="A1143" s="223" t="s">
        <v>797</v>
      </c>
      <c r="B1143" s="220">
        <v>0</v>
      </c>
      <c r="C1143" s="219"/>
    </row>
    <row r="1144" spans="1:3" ht="16.5" customHeight="1">
      <c r="A1144" s="223" t="s">
        <v>593</v>
      </c>
      <c r="B1144" s="220">
        <v>0</v>
      </c>
      <c r="C1144" s="219"/>
    </row>
    <row r="1145" spans="1:3" ht="16.5" customHeight="1">
      <c r="A1145" s="223" t="s">
        <v>798</v>
      </c>
      <c r="B1145" s="220">
        <v>0</v>
      </c>
      <c r="C1145" s="219"/>
    </row>
    <row r="1146" spans="1:3" ht="16.5" customHeight="1">
      <c r="A1146" s="222" t="s">
        <v>799</v>
      </c>
      <c r="B1146" s="220">
        <v>0</v>
      </c>
      <c r="C1146" s="219"/>
    </row>
    <row r="1147" spans="1:3" ht="16.5" customHeight="1">
      <c r="A1147" s="223" t="s">
        <v>800</v>
      </c>
      <c r="B1147" s="220">
        <v>0</v>
      </c>
      <c r="C1147" s="219"/>
    </row>
    <row r="1148" spans="1:3" ht="16.5" customHeight="1">
      <c r="A1148" s="223" t="s">
        <v>1440</v>
      </c>
      <c r="B1148" s="220">
        <v>3930</v>
      </c>
      <c r="C1148" s="219">
        <v>85.58362369337979</v>
      </c>
    </row>
    <row r="1149" spans="1:3" ht="16.5" customHeight="1">
      <c r="A1149" s="222" t="s">
        <v>1441</v>
      </c>
      <c r="B1149" s="220">
        <v>3763</v>
      </c>
      <c r="C1149" s="219">
        <v>85.3094536386307</v>
      </c>
    </row>
    <row r="1150" spans="1:3" ht="16.5" customHeight="1">
      <c r="A1150" s="223" t="s">
        <v>66</v>
      </c>
      <c r="B1150" s="220">
        <v>491</v>
      </c>
      <c r="C1150" s="219">
        <v>112.87356321839081</v>
      </c>
    </row>
    <row r="1151" spans="1:3" ht="16.5" customHeight="1">
      <c r="A1151" s="223" t="s">
        <v>67</v>
      </c>
      <c r="B1151" s="220">
        <v>0</v>
      </c>
      <c r="C1151" s="219"/>
    </row>
    <row r="1152" spans="1:3" ht="16.5" customHeight="1">
      <c r="A1152" s="222" t="s">
        <v>68</v>
      </c>
      <c r="B1152" s="220">
        <v>0</v>
      </c>
      <c r="C1152" s="219"/>
    </row>
    <row r="1153" spans="1:3" ht="16.5" customHeight="1">
      <c r="A1153" s="222" t="s">
        <v>1442</v>
      </c>
      <c r="B1153" s="220">
        <v>30</v>
      </c>
      <c r="C1153" s="219"/>
    </row>
    <row r="1154" spans="1:3" ht="16.5" customHeight="1">
      <c r="A1154" s="222" t="s">
        <v>1701</v>
      </c>
      <c r="B1154" s="220">
        <v>309</v>
      </c>
      <c r="C1154" s="219">
        <v>54.21052631578947</v>
      </c>
    </row>
    <row r="1155" spans="1:3" ht="16.5" customHeight="1">
      <c r="A1155" s="222" t="s">
        <v>1443</v>
      </c>
      <c r="B1155" s="220">
        <v>40</v>
      </c>
      <c r="C1155" s="219">
        <v>33.33333333333333</v>
      </c>
    </row>
    <row r="1156" spans="1:3" ht="16.5" customHeight="1">
      <c r="A1156" s="222" t="s">
        <v>1444</v>
      </c>
      <c r="B1156" s="220">
        <v>0</v>
      </c>
      <c r="C1156" s="219">
        <v>0</v>
      </c>
    </row>
    <row r="1157" spans="1:3" ht="16.5" customHeight="1">
      <c r="A1157" s="222" t="s">
        <v>1702</v>
      </c>
      <c r="B1157" s="220">
        <v>0</v>
      </c>
      <c r="C1157" s="219"/>
    </row>
    <row r="1158" spans="1:3" ht="16.5" customHeight="1">
      <c r="A1158" s="222" t="s">
        <v>802</v>
      </c>
      <c r="B1158" s="220">
        <v>0</v>
      </c>
      <c r="C1158" s="219"/>
    </row>
    <row r="1159" spans="1:3" ht="16.5" customHeight="1">
      <c r="A1159" s="222" t="s">
        <v>1174</v>
      </c>
      <c r="B1159" s="220">
        <v>40</v>
      </c>
      <c r="C1159" s="219">
        <v>100</v>
      </c>
    </row>
    <row r="1160" spans="1:3" ht="16.5" customHeight="1">
      <c r="A1160" s="222" t="s">
        <v>1703</v>
      </c>
      <c r="B1160" s="220">
        <v>5</v>
      </c>
      <c r="C1160" s="219"/>
    </row>
    <row r="1161" spans="1:3" ht="16.5" customHeight="1">
      <c r="A1161" s="222" t="s">
        <v>803</v>
      </c>
      <c r="B1161" s="220">
        <v>0</v>
      </c>
      <c r="C1161" s="219"/>
    </row>
    <row r="1162" spans="1:3" ht="16.5" customHeight="1">
      <c r="A1162" s="222" t="s">
        <v>804</v>
      </c>
      <c r="B1162" s="220">
        <v>0</v>
      </c>
      <c r="C1162" s="219"/>
    </row>
    <row r="1163" spans="1:3" ht="16.5" customHeight="1">
      <c r="A1163" s="222" t="s">
        <v>805</v>
      </c>
      <c r="B1163" s="220">
        <v>0</v>
      </c>
      <c r="C1163" s="219"/>
    </row>
    <row r="1164" spans="1:3" ht="16.5" customHeight="1">
      <c r="A1164" s="223" t="s">
        <v>1704</v>
      </c>
      <c r="B1164" s="220">
        <v>726</v>
      </c>
      <c r="C1164" s="219">
        <v>100.69348127600554</v>
      </c>
    </row>
    <row r="1165" spans="1:3" ht="16.5" customHeight="1">
      <c r="A1165" s="223" t="s">
        <v>1705</v>
      </c>
      <c r="B1165" s="220">
        <v>0</v>
      </c>
      <c r="C1165" s="219"/>
    </row>
    <row r="1166" spans="1:3" ht="16.5" customHeight="1">
      <c r="A1166" s="223" t="s">
        <v>1706</v>
      </c>
      <c r="B1166" s="220">
        <v>0</v>
      </c>
      <c r="C1166" s="219"/>
    </row>
    <row r="1167" spans="1:3" ht="16.5" customHeight="1">
      <c r="A1167" s="223" t="s">
        <v>806</v>
      </c>
      <c r="B1167" s="220">
        <v>0</v>
      </c>
      <c r="C1167" s="219"/>
    </row>
    <row r="1168" spans="1:3" ht="16.5" customHeight="1">
      <c r="A1168" s="223" t="s">
        <v>1707</v>
      </c>
      <c r="B1168" s="220">
        <v>0</v>
      </c>
      <c r="C1168" s="219"/>
    </row>
    <row r="1169" spans="1:3" ht="16.5" customHeight="1">
      <c r="A1169" s="223" t="s">
        <v>807</v>
      </c>
      <c r="B1169" s="220">
        <v>0</v>
      </c>
      <c r="C1169" s="219"/>
    </row>
    <row r="1170" spans="1:3" ht="16.5" customHeight="1">
      <c r="A1170" s="223" t="s">
        <v>808</v>
      </c>
      <c r="B1170" s="220">
        <v>0</v>
      </c>
      <c r="C1170" s="219"/>
    </row>
    <row r="1171" spans="1:3" ht="16.5" customHeight="1">
      <c r="A1171" s="223" t="s">
        <v>809</v>
      </c>
      <c r="B1171" s="220">
        <v>0</v>
      </c>
      <c r="C1171" s="219"/>
    </row>
    <row r="1172" spans="1:3" ht="16.5" customHeight="1">
      <c r="A1172" s="223" t="s">
        <v>1708</v>
      </c>
      <c r="B1172" s="220">
        <v>75</v>
      </c>
      <c r="C1172" s="219">
        <v>136.36363636363635</v>
      </c>
    </row>
    <row r="1173" spans="1:3" ht="16.5" customHeight="1">
      <c r="A1173" s="223" t="s">
        <v>1709</v>
      </c>
      <c r="B1173" s="220">
        <v>0</v>
      </c>
      <c r="C1173" s="219"/>
    </row>
    <row r="1174" spans="1:3" ht="16.5" customHeight="1">
      <c r="A1174" s="223" t="s">
        <v>75</v>
      </c>
      <c r="B1174" s="220">
        <v>1999</v>
      </c>
      <c r="C1174" s="219">
        <v>109.11572052401746</v>
      </c>
    </row>
    <row r="1175" spans="1:3" ht="16.5" customHeight="1">
      <c r="A1175" s="223" t="s">
        <v>1445</v>
      </c>
      <c r="B1175" s="220">
        <v>48</v>
      </c>
      <c r="C1175" s="219">
        <v>9.836065573770492</v>
      </c>
    </row>
    <row r="1176" spans="1:3" ht="16.5" customHeight="1">
      <c r="A1176" s="223" t="s">
        <v>820</v>
      </c>
      <c r="B1176" s="220">
        <v>167</v>
      </c>
      <c r="C1176" s="219">
        <v>92.26519337016575</v>
      </c>
    </row>
    <row r="1177" spans="1:3" ht="16.5" customHeight="1">
      <c r="A1177" s="223" t="s">
        <v>66</v>
      </c>
      <c r="B1177" s="220">
        <v>0</v>
      </c>
      <c r="C1177" s="219"/>
    </row>
    <row r="1178" spans="1:3" ht="16.5" customHeight="1">
      <c r="A1178" s="223" t="s">
        <v>67</v>
      </c>
      <c r="B1178" s="220">
        <v>0</v>
      </c>
      <c r="C1178" s="219"/>
    </row>
    <row r="1179" spans="1:3" ht="16.5" customHeight="1">
      <c r="A1179" s="223" t="s">
        <v>68</v>
      </c>
      <c r="B1179" s="220">
        <v>0</v>
      </c>
      <c r="C1179" s="219"/>
    </row>
    <row r="1180" spans="1:3" ht="16.5" customHeight="1">
      <c r="A1180" s="223" t="s">
        <v>821</v>
      </c>
      <c r="B1180" s="220">
        <v>124</v>
      </c>
      <c r="C1180" s="219">
        <v>89.85507246376811</v>
      </c>
    </row>
    <row r="1181" spans="1:3" ht="16.5" customHeight="1">
      <c r="A1181" s="223" t="s">
        <v>822</v>
      </c>
      <c r="B1181" s="220">
        <v>0</v>
      </c>
      <c r="C1181" s="219"/>
    </row>
    <row r="1182" spans="1:3" ht="16.5" customHeight="1">
      <c r="A1182" s="223" t="s">
        <v>823</v>
      </c>
      <c r="B1182" s="220">
        <v>0</v>
      </c>
      <c r="C1182" s="219"/>
    </row>
    <row r="1183" spans="1:3" ht="16.5" customHeight="1">
      <c r="A1183" s="223" t="s">
        <v>824</v>
      </c>
      <c r="B1183" s="220">
        <v>0</v>
      </c>
      <c r="C1183" s="219"/>
    </row>
    <row r="1184" spans="1:3" ht="16.5" customHeight="1">
      <c r="A1184" s="223" t="s">
        <v>825</v>
      </c>
      <c r="B1184" s="220">
        <v>43</v>
      </c>
      <c r="C1184" s="219">
        <v>100</v>
      </c>
    </row>
    <row r="1185" spans="1:3" ht="16.5" customHeight="1">
      <c r="A1185" s="223" t="s">
        <v>826</v>
      </c>
      <c r="B1185" s="220">
        <v>0</v>
      </c>
      <c r="C1185" s="219"/>
    </row>
    <row r="1186" spans="1:3" ht="16.5" customHeight="1">
      <c r="A1186" s="223" t="s">
        <v>827</v>
      </c>
      <c r="B1186" s="220">
        <v>0</v>
      </c>
      <c r="C1186" s="219"/>
    </row>
    <row r="1187" spans="1:3" ht="16.5" customHeight="1">
      <c r="A1187" s="223" t="s">
        <v>828</v>
      </c>
      <c r="B1187" s="220">
        <v>0</v>
      </c>
      <c r="C1187" s="219"/>
    </row>
    <row r="1188" spans="1:3" ht="16.5" customHeight="1">
      <c r="A1188" s="223" t="s">
        <v>829</v>
      </c>
      <c r="B1188" s="220">
        <v>0</v>
      </c>
      <c r="C1188" s="219"/>
    </row>
    <row r="1189" spans="1:3" ht="16.5" customHeight="1">
      <c r="A1189" s="223" t="s">
        <v>830</v>
      </c>
      <c r="B1189" s="220">
        <v>0</v>
      </c>
      <c r="C1189" s="219"/>
    </row>
    <row r="1190" spans="1:3" ht="16.5" customHeight="1">
      <c r="A1190" s="222" t="s">
        <v>831</v>
      </c>
      <c r="B1190" s="220">
        <v>0</v>
      </c>
      <c r="C1190" s="219"/>
    </row>
    <row r="1191" spans="1:3" ht="16.5" customHeight="1">
      <c r="A1191" s="223" t="s">
        <v>1446</v>
      </c>
      <c r="B1191" s="220">
        <v>0</v>
      </c>
      <c r="C1191" s="219"/>
    </row>
    <row r="1192" spans="1:3" ht="16.5" customHeight="1">
      <c r="A1192" s="223" t="s">
        <v>1447</v>
      </c>
      <c r="B1192" s="220">
        <v>0</v>
      </c>
      <c r="C1192" s="219"/>
    </row>
    <row r="1193" spans="1:3" ht="16.5" customHeight="1">
      <c r="A1193" s="223" t="s">
        <v>832</v>
      </c>
      <c r="B1193" s="220">
        <v>4238</v>
      </c>
      <c r="C1193" s="219">
        <v>94.24060484767622</v>
      </c>
    </row>
    <row r="1194" spans="1:3" ht="16.5" customHeight="1">
      <c r="A1194" s="223" t="s">
        <v>833</v>
      </c>
      <c r="B1194" s="220">
        <v>4238</v>
      </c>
      <c r="C1194" s="219">
        <v>94.24060484767622</v>
      </c>
    </row>
    <row r="1195" spans="1:3" ht="16.5" customHeight="1">
      <c r="A1195" s="223" t="s">
        <v>834</v>
      </c>
      <c r="B1195" s="220">
        <v>0</v>
      </c>
      <c r="C1195" s="219"/>
    </row>
    <row r="1196" spans="1:3" ht="16.5" customHeight="1">
      <c r="A1196" s="223" t="s">
        <v>835</v>
      </c>
      <c r="B1196" s="220">
        <v>0</v>
      </c>
      <c r="C1196" s="219"/>
    </row>
    <row r="1197" spans="1:3" ht="16.5" customHeight="1">
      <c r="A1197" s="223" t="s">
        <v>836</v>
      </c>
      <c r="B1197" s="220">
        <v>1106</v>
      </c>
      <c r="C1197" s="219">
        <v>91.48056244830438</v>
      </c>
    </row>
    <row r="1198" spans="1:3" ht="16.5" customHeight="1">
      <c r="A1198" s="223" t="s">
        <v>837</v>
      </c>
      <c r="B1198" s="220">
        <v>0</v>
      </c>
      <c r="C1198" s="219"/>
    </row>
    <row r="1199" spans="1:3" ht="16.5" customHeight="1">
      <c r="A1199" s="223" t="s">
        <v>838</v>
      </c>
      <c r="B1199" s="220">
        <v>0</v>
      </c>
      <c r="C1199" s="219">
        <v>0</v>
      </c>
    </row>
    <row r="1200" spans="1:3" ht="16.5" customHeight="1">
      <c r="A1200" s="223" t="s">
        <v>839</v>
      </c>
      <c r="B1200" s="220">
        <v>2458</v>
      </c>
      <c r="C1200" s="219"/>
    </row>
    <row r="1201" spans="1:3" ht="16.5" customHeight="1">
      <c r="A1201" s="223" t="s">
        <v>840</v>
      </c>
      <c r="B1201" s="220">
        <v>0</v>
      </c>
      <c r="C1201" s="219"/>
    </row>
    <row r="1202" spans="1:3" ht="16.5" customHeight="1">
      <c r="A1202" s="223" t="s">
        <v>1710</v>
      </c>
      <c r="B1202" s="220">
        <v>674</v>
      </c>
      <c r="C1202" s="219">
        <v>119.08127208480566</v>
      </c>
    </row>
    <row r="1203" spans="1:3" ht="16.5" customHeight="1">
      <c r="A1203" s="223" t="s">
        <v>1711</v>
      </c>
      <c r="B1203" s="220">
        <v>0</v>
      </c>
      <c r="C1203" s="219"/>
    </row>
    <row r="1204" spans="1:3" ht="16.5" customHeight="1">
      <c r="A1204" s="223" t="s">
        <v>841</v>
      </c>
      <c r="B1204" s="220">
        <v>0</v>
      </c>
      <c r="C1204" s="219">
        <v>0</v>
      </c>
    </row>
    <row r="1205" spans="1:3" ht="16.5" customHeight="1">
      <c r="A1205" s="222" t="s">
        <v>842</v>
      </c>
      <c r="B1205" s="220">
        <v>0</v>
      </c>
      <c r="C1205" s="219"/>
    </row>
    <row r="1206" spans="1:3" ht="16.5" customHeight="1">
      <c r="A1206" s="223" t="s">
        <v>843</v>
      </c>
      <c r="B1206" s="220">
        <v>0</v>
      </c>
      <c r="C1206" s="219"/>
    </row>
    <row r="1207" spans="1:3" ht="16.5" customHeight="1">
      <c r="A1207" s="222" t="s">
        <v>844</v>
      </c>
      <c r="B1207" s="220">
        <v>0</v>
      </c>
      <c r="C1207" s="219"/>
    </row>
    <row r="1208" spans="1:3" ht="16.5" customHeight="1">
      <c r="A1208" s="222" t="s">
        <v>845</v>
      </c>
      <c r="B1208" s="220">
        <v>0</v>
      </c>
      <c r="C1208" s="219"/>
    </row>
    <row r="1209" spans="1:3" ht="16.5" customHeight="1">
      <c r="A1209" s="223" t="s">
        <v>846</v>
      </c>
      <c r="B1209" s="220">
        <v>0</v>
      </c>
      <c r="C1209" s="219"/>
    </row>
    <row r="1210" spans="1:3" ht="16.5" customHeight="1">
      <c r="A1210" s="223" t="s">
        <v>847</v>
      </c>
      <c r="B1210" s="220">
        <v>0</v>
      </c>
      <c r="C1210" s="219"/>
    </row>
    <row r="1211" spans="1:3" ht="16.5" customHeight="1">
      <c r="A1211" s="223" t="s">
        <v>848</v>
      </c>
      <c r="B1211" s="220">
        <v>0</v>
      </c>
      <c r="C1211" s="219"/>
    </row>
    <row r="1212" spans="1:3" ht="16.5" customHeight="1">
      <c r="A1212" s="223" t="s">
        <v>849</v>
      </c>
      <c r="B1212" s="220">
        <v>0</v>
      </c>
      <c r="C1212" s="219"/>
    </row>
    <row r="1213" spans="1:3" ht="16.5" customHeight="1">
      <c r="A1213" s="223" t="s">
        <v>850</v>
      </c>
      <c r="B1213" s="220">
        <v>1449</v>
      </c>
      <c r="C1213" s="219">
        <v>114.27444794952682</v>
      </c>
    </row>
    <row r="1214" spans="1:3" ht="16.5" customHeight="1">
      <c r="A1214" s="223" t="s">
        <v>1712</v>
      </c>
      <c r="B1214" s="220">
        <v>1418</v>
      </c>
      <c r="C1214" s="219">
        <v>116.80395387149917</v>
      </c>
    </row>
    <row r="1215" spans="1:3" ht="16.5" customHeight="1">
      <c r="A1215" s="223" t="s">
        <v>66</v>
      </c>
      <c r="B1215" s="220">
        <v>0</v>
      </c>
      <c r="C1215" s="219"/>
    </row>
    <row r="1216" spans="1:3" ht="16.5" customHeight="1">
      <c r="A1216" s="223" t="s">
        <v>67</v>
      </c>
      <c r="B1216" s="220">
        <v>0</v>
      </c>
      <c r="C1216" s="219"/>
    </row>
    <row r="1217" spans="1:3" ht="16.5" customHeight="1">
      <c r="A1217" s="223" t="s">
        <v>68</v>
      </c>
      <c r="B1217" s="220">
        <v>0</v>
      </c>
      <c r="C1217" s="219"/>
    </row>
    <row r="1218" spans="1:3" ht="16.5" customHeight="1">
      <c r="A1218" s="223" t="s">
        <v>1713</v>
      </c>
      <c r="B1218" s="220">
        <v>0</v>
      </c>
      <c r="C1218" s="219"/>
    </row>
    <row r="1219" spans="1:3" ht="16.5" customHeight="1">
      <c r="A1219" s="222" t="s">
        <v>1714</v>
      </c>
      <c r="B1219" s="220">
        <v>0</v>
      </c>
      <c r="C1219" s="219"/>
    </row>
    <row r="1220" spans="1:3" ht="16.5" customHeight="1">
      <c r="A1220" s="223" t="s">
        <v>84</v>
      </c>
      <c r="B1220" s="220">
        <v>0</v>
      </c>
      <c r="C1220" s="219"/>
    </row>
    <row r="1221" spans="1:3" ht="16.5" customHeight="1">
      <c r="A1221" s="223" t="s">
        <v>851</v>
      </c>
      <c r="B1221" s="220">
        <v>0</v>
      </c>
      <c r="C1221" s="219"/>
    </row>
    <row r="1222" spans="1:3" ht="16.5" customHeight="1">
      <c r="A1222" s="223" t="s">
        <v>852</v>
      </c>
      <c r="B1222" s="220">
        <v>0</v>
      </c>
      <c r="C1222" s="219"/>
    </row>
    <row r="1223" spans="1:3" ht="16.5" customHeight="1">
      <c r="A1223" s="222" t="s">
        <v>853</v>
      </c>
      <c r="B1223" s="220">
        <v>0</v>
      </c>
      <c r="C1223" s="219"/>
    </row>
    <row r="1224" spans="1:3" ht="16.5" customHeight="1">
      <c r="A1224" s="223" t="s">
        <v>854</v>
      </c>
      <c r="B1224" s="220">
        <v>0</v>
      </c>
      <c r="C1224" s="219"/>
    </row>
    <row r="1225" spans="1:3" ht="16.5" customHeight="1">
      <c r="A1225" s="223" t="s">
        <v>855</v>
      </c>
      <c r="B1225" s="220">
        <v>1400</v>
      </c>
      <c r="C1225" s="219">
        <v>116.66666666666667</v>
      </c>
    </row>
    <row r="1226" spans="1:3" ht="16.5" customHeight="1">
      <c r="A1226" s="223" t="s">
        <v>856</v>
      </c>
      <c r="B1226" s="220">
        <v>0</v>
      </c>
      <c r="C1226" s="219"/>
    </row>
    <row r="1227" spans="1:3" ht="16.5" customHeight="1">
      <c r="A1227" s="222" t="s">
        <v>1715</v>
      </c>
      <c r="B1227" s="220">
        <v>0</v>
      </c>
      <c r="C1227" s="219"/>
    </row>
    <row r="1228" spans="1:3" ht="16.5" customHeight="1">
      <c r="A1228" s="222" t="s">
        <v>1716</v>
      </c>
      <c r="B1228" s="220">
        <v>0</v>
      </c>
      <c r="C1228" s="219"/>
    </row>
    <row r="1229" spans="1:3" ht="16.5" customHeight="1">
      <c r="A1229" s="223" t="s">
        <v>1717</v>
      </c>
      <c r="B1229" s="220">
        <v>0</v>
      </c>
      <c r="C1229" s="219"/>
    </row>
    <row r="1230" spans="1:3" ht="16.5" customHeight="1">
      <c r="A1230" s="223" t="s">
        <v>75</v>
      </c>
      <c r="B1230" s="220">
        <v>0</v>
      </c>
      <c r="C1230" s="219"/>
    </row>
    <row r="1231" spans="1:3" ht="16.5" customHeight="1">
      <c r="A1231" s="223" t="s">
        <v>1718</v>
      </c>
      <c r="B1231" s="220">
        <v>18</v>
      </c>
      <c r="C1231" s="219">
        <v>128.57142857142858</v>
      </c>
    </row>
    <row r="1232" spans="1:3" ht="16.5" customHeight="1">
      <c r="A1232" s="223" t="s">
        <v>857</v>
      </c>
      <c r="B1232" s="220">
        <v>0</v>
      </c>
      <c r="C1232" s="219"/>
    </row>
    <row r="1233" spans="1:3" ht="16.5" customHeight="1">
      <c r="A1233" s="223" t="s">
        <v>1448</v>
      </c>
      <c r="B1233" s="220">
        <v>0</v>
      </c>
      <c r="C1233" s="219"/>
    </row>
    <row r="1234" spans="1:3" ht="16.5" customHeight="1">
      <c r="A1234" s="223" t="s">
        <v>858</v>
      </c>
      <c r="B1234" s="220">
        <v>0</v>
      </c>
      <c r="C1234" s="219"/>
    </row>
    <row r="1235" spans="1:3" ht="16.5" customHeight="1">
      <c r="A1235" s="223" t="s">
        <v>859</v>
      </c>
      <c r="B1235" s="220">
        <v>0</v>
      </c>
      <c r="C1235" s="219"/>
    </row>
    <row r="1236" spans="1:3" ht="16.5" customHeight="1">
      <c r="A1236" s="223" t="s">
        <v>1719</v>
      </c>
      <c r="B1236" s="220">
        <v>0</v>
      </c>
      <c r="C1236" s="219"/>
    </row>
    <row r="1237" spans="1:3" ht="16.5" customHeight="1">
      <c r="A1237" s="223" t="s">
        <v>1449</v>
      </c>
      <c r="B1237" s="220">
        <v>0</v>
      </c>
      <c r="C1237" s="219"/>
    </row>
    <row r="1238" spans="1:3" ht="16.5" customHeight="1">
      <c r="A1238" s="223" t="s">
        <v>860</v>
      </c>
      <c r="B1238" s="220">
        <v>0</v>
      </c>
      <c r="C1238" s="219"/>
    </row>
    <row r="1239" spans="1:3" ht="16.5" customHeight="1">
      <c r="A1239" s="223" t="s">
        <v>861</v>
      </c>
      <c r="B1239" s="220">
        <v>0</v>
      </c>
      <c r="C1239" s="219"/>
    </row>
    <row r="1240" spans="1:3" ht="16.5" customHeight="1">
      <c r="A1240" s="223" t="s">
        <v>862</v>
      </c>
      <c r="B1240" s="220">
        <v>0</v>
      </c>
      <c r="C1240" s="219"/>
    </row>
    <row r="1241" spans="1:3" ht="16.5" customHeight="1">
      <c r="A1241" s="223" t="s">
        <v>863</v>
      </c>
      <c r="B1241" s="220">
        <v>0</v>
      </c>
      <c r="C1241" s="219"/>
    </row>
    <row r="1242" spans="1:3" ht="16.5" customHeight="1">
      <c r="A1242" s="223" t="s">
        <v>864</v>
      </c>
      <c r="B1242" s="220">
        <v>0</v>
      </c>
      <c r="C1242" s="219"/>
    </row>
    <row r="1243" spans="1:3" ht="16.5" customHeight="1">
      <c r="A1243" s="222" t="s">
        <v>865</v>
      </c>
      <c r="B1243" s="220">
        <v>0</v>
      </c>
      <c r="C1243" s="219"/>
    </row>
    <row r="1244" spans="1:3" ht="16.5" customHeight="1">
      <c r="A1244" s="223" t="s">
        <v>866</v>
      </c>
      <c r="B1244" s="220">
        <v>31</v>
      </c>
      <c r="C1244" s="219">
        <v>57.407407407407405</v>
      </c>
    </row>
    <row r="1245" spans="1:3" ht="16.5" customHeight="1">
      <c r="A1245" s="223" t="s">
        <v>867</v>
      </c>
      <c r="B1245" s="220">
        <v>0</v>
      </c>
      <c r="C1245" s="219"/>
    </row>
    <row r="1246" spans="1:3" ht="16.5" customHeight="1">
      <c r="A1246" s="223" t="s">
        <v>868</v>
      </c>
      <c r="B1246" s="220">
        <v>0</v>
      </c>
      <c r="C1246" s="219"/>
    </row>
    <row r="1247" spans="1:3" ht="16.5" customHeight="1">
      <c r="A1247" s="223" t="s">
        <v>869</v>
      </c>
      <c r="B1247" s="220">
        <v>0</v>
      </c>
      <c r="C1247" s="219"/>
    </row>
    <row r="1248" spans="1:3" ht="16.5" customHeight="1">
      <c r="A1248" s="223" t="s">
        <v>870</v>
      </c>
      <c r="B1248" s="220">
        <v>0</v>
      </c>
      <c r="C1248" s="219"/>
    </row>
    <row r="1249" spans="1:3" ht="16.5" customHeight="1">
      <c r="A1249" s="223" t="s">
        <v>871</v>
      </c>
      <c r="B1249" s="220">
        <v>0</v>
      </c>
      <c r="C1249" s="219"/>
    </row>
    <row r="1250" spans="1:3" ht="16.5" customHeight="1">
      <c r="A1250" s="223" t="s">
        <v>872</v>
      </c>
      <c r="B1250" s="220">
        <v>0</v>
      </c>
      <c r="C1250" s="219"/>
    </row>
    <row r="1251" spans="1:3" ht="16.5" customHeight="1">
      <c r="A1251" s="223" t="s">
        <v>873</v>
      </c>
      <c r="B1251" s="220">
        <v>0</v>
      </c>
      <c r="C1251" s="219"/>
    </row>
    <row r="1252" spans="1:3" ht="16.5" customHeight="1">
      <c r="A1252" s="223" t="s">
        <v>874</v>
      </c>
      <c r="B1252" s="220">
        <v>0</v>
      </c>
      <c r="C1252" s="219"/>
    </row>
    <row r="1253" spans="1:3" ht="16.5" customHeight="1">
      <c r="A1253" s="223" t="s">
        <v>875</v>
      </c>
      <c r="B1253" s="220">
        <v>0</v>
      </c>
      <c r="C1253" s="219"/>
    </row>
    <row r="1254" spans="1:3" ht="16.5" customHeight="1">
      <c r="A1254" s="223" t="s">
        <v>876</v>
      </c>
      <c r="B1254" s="220">
        <v>0</v>
      </c>
      <c r="C1254" s="219"/>
    </row>
    <row r="1255" spans="1:3" ht="16.5" customHeight="1">
      <c r="A1255" s="223" t="s">
        <v>1720</v>
      </c>
      <c r="B1255" s="220">
        <v>0</v>
      </c>
      <c r="C1255" s="219"/>
    </row>
    <row r="1256" spans="1:3" ht="16.5" customHeight="1">
      <c r="A1256" s="223" t="s">
        <v>877</v>
      </c>
      <c r="B1256" s="220">
        <v>31</v>
      </c>
      <c r="C1256" s="219">
        <v>57.407407407407405</v>
      </c>
    </row>
    <row r="1257" spans="1:3" ht="16.5" customHeight="1">
      <c r="A1257" s="222" t="s">
        <v>1450</v>
      </c>
      <c r="B1257" s="220">
        <v>3437</v>
      </c>
      <c r="C1257" s="219">
        <v>69.63128038897894</v>
      </c>
    </row>
    <row r="1258" spans="1:3" ht="16.5" customHeight="1">
      <c r="A1258" s="223" t="s">
        <v>1451</v>
      </c>
      <c r="B1258" s="220">
        <v>1092</v>
      </c>
      <c r="C1258" s="219">
        <v>119.73684210526316</v>
      </c>
    </row>
    <row r="1259" spans="1:3" ht="16.5" customHeight="1">
      <c r="A1259" s="223" t="s">
        <v>66</v>
      </c>
      <c r="B1259" s="220">
        <v>324</v>
      </c>
      <c r="C1259" s="219">
        <v>124.61538461538461</v>
      </c>
    </row>
    <row r="1260" spans="1:3" ht="16.5" customHeight="1">
      <c r="A1260" s="223" t="s">
        <v>67</v>
      </c>
      <c r="B1260" s="220">
        <v>0</v>
      </c>
      <c r="C1260" s="219"/>
    </row>
    <row r="1261" spans="1:3" ht="16.5" customHeight="1">
      <c r="A1261" s="223" t="s">
        <v>68</v>
      </c>
      <c r="B1261" s="220">
        <v>0</v>
      </c>
      <c r="C1261" s="219"/>
    </row>
    <row r="1262" spans="1:3" ht="16.5" customHeight="1">
      <c r="A1262" s="222" t="s">
        <v>1452</v>
      </c>
      <c r="B1262" s="220">
        <v>269</v>
      </c>
      <c r="C1262" s="219">
        <v>86.21794871794873</v>
      </c>
    </row>
    <row r="1263" spans="1:3" ht="16.5" customHeight="1">
      <c r="A1263" s="223" t="s">
        <v>741</v>
      </c>
      <c r="B1263" s="220">
        <v>0</v>
      </c>
      <c r="C1263" s="219"/>
    </row>
    <row r="1264" spans="1:3" ht="16.5" customHeight="1">
      <c r="A1264" s="223" t="s">
        <v>1453</v>
      </c>
      <c r="B1264" s="220">
        <v>134</v>
      </c>
      <c r="C1264" s="219">
        <v>77.90697674418605</v>
      </c>
    </row>
    <row r="1265" spans="1:3" ht="16.5" customHeight="1">
      <c r="A1265" s="223" t="s">
        <v>1454</v>
      </c>
      <c r="B1265" s="220">
        <v>0</v>
      </c>
      <c r="C1265" s="219"/>
    </row>
    <row r="1266" spans="1:3" ht="16.5" customHeight="1">
      <c r="A1266" s="223" t="s">
        <v>1455</v>
      </c>
      <c r="B1266" s="220">
        <v>0</v>
      </c>
      <c r="C1266" s="219"/>
    </row>
    <row r="1267" spans="1:3" ht="16.5" customHeight="1">
      <c r="A1267" s="223" t="s">
        <v>1456</v>
      </c>
      <c r="B1267" s="220">
        <v>0</v>
      </c>
      <c r="C1267" s="219"/>
    </row>
    <row r="1268" spans="1:3" ht="16.5" customHeight="1">
      <c r="A1268" s="222" t="s">
        <v>75</v>
      </c>
      <c r="B1268" s="220">
        <v>159</v>
      </c>
      <c r="C1268" s="219">
        <v>134.74576271186442</v>
      </c>
    </row>
    <row r="1269" spans="1:3" ht="16.5" customHeight="1">
      <c r="A1269" s="223" t="s">
        <v>1457</v>
      </c>
      <c r="B1269" s="220">
        <v>206</v>
      </c>
      <c r="C1269" s="219">
        <v>412</v>
      </c>
    </row>
    <row r="1270" spans="1:3" ht="16.5" customHeight="1">
      <c r="A1270" s="223" t="s">
        <v>1458</v>
      </c>
      <c r="B1270" s="220">
        <v>2146</v>
      </c>
      <c r="C1270" s="219">
        <v>58.49005178522758</v>
      </c>
    </row>
    <row r="1271" spans="1:3" ht="16.5" customHeight="1">
      <c r="A1271" s="223" t="s">
        <v>66</v>
      </c>
      <c r="B1271" s="220">
        <v>1261</v>
      </c>
      <c r="C1271" s="219">
        <v>125.97402597402598</v>
      </c>
    </row>
    <row r="1272" spans="1:3" ht="16.5" customHeight="1">
      <c r="A1272" s="223" t="s">
        <v>67</v>
      </c>
      <c r="B1272" s="220">
        <v>0</v>
      </c>
      <c r="C1272" s="219"/>
    </row>
    <row r="1273" spans="1:3" ht="16.5" customHeight="1">
      <c r="A1273" s="223" t="s">
        <v>68</v>
      </c>
      <c r="B1273" s="220">
        <v>0</v>
      </c>
      <c r="C1273" s="219"/>
    </row>
    <row r="1274" spans="1:3" ht="16.5" customHeight="1">
      <c r="A1274" s="223" t="s">
        <v>1459</v>
      </c>
      <c r="B1274" s="220">
        <v>701</v>
      </c>
      <c r="C1274" s="219">
        <v>116.63893510815309</v>
      </c>
    </row>
    <row r="1275" spans="1:3" ht="16.5" customHeight="1">
      <c r="A1275" s="223" t="s">
        <v>1460</v>
      </c>
      <c r="B1275" s="220">
        <v>184</v>
      </c>
      <c r="C1275" s="219">
        <v>8.901790033865506</v>
      </c>
    </row>
    <row r="1276" spans="1:3" ht="16.5" customHeight="1">
      <c r="A1276" s="223" t="s">
        <v>1461</v>
      </c>
      <c r="B1276" s="220">
        <v>30</v>
      </c>
      <c r="C1276" s="219"/>
    </row>
    <row r="1277" spans="1:3" ht="16.5" customHeight="1">
      <c r="A1277" s="223" t="s">
        <v>66</v>
      </c>
      <c r="B1277" s="220">
        <v>0</v>
      </c>
      <c r="C1277" s="219"/>
    </row>
    <row r="1278" spans="1:3" ht="16.5" customHeight="1">
      <c r="A1278" s="223" t="s">
        <v>67</v>
      </c>
      <c r="B1278" s="220">
        <v>0</v>
      </c>
      <c r="C1278" s="219"/>
    </row>
    <row r="1279" spans="1:3" ht="16.5" customHeight="1">
      <c r="A1279" s="223" t="s">
        <v>68</v>
      </c>
      <c r="B1279" s="220">
        <v>0</v>
      </c>
      <c r="C1279" s="219"/>
    </row>
    <row r="1280" spans="1:3" ht="16.5" customHeight="1">
      <c r="A1280" s="223" t="s">
        <v>1462</v>
      </c>
      <c r="B1280" s="220">
        <v>0</v>
      </c>
      <c r="C1280" s="219"/>
    </row>
    <row r="1281" spans="1:3" ht="16.5" customHeight="1">
      <c r="A1281" s="222" t="s">
        <v>1463</v>
      </c>
      <c r="B1281" s="220">
        <v>30</v>
      </c>
      <c r="C1281" s="219"/>
    </row>
    <row r="1282" spans="1:3" ht="16.5" customHeight="1">
      <c r="A1282" s="222" t="s">
        <v>1464</v>
      </c>
      <c r="B1282" s="220">
        <v>0</v>
      </c>
      <c r="C1282" s="219"/>
    </row>
    <row r="1283" spans="1:3" ht="16.5" customHeight="1">
      <c r="A1283" s="223" t="s">
        <v>66</v>
      </c>
      <c r="B1283" s="220">
        <v>0</v>
      </c>
      <c r="C1283" s="219"/>
    </row>
    <row r="1284" spans="1:3" ht="16.5" customHeight="1">
      <c r="A1284" s="223" t="s">
        <v>67</v>
      </c>
      <c r="B1284" s="220">
        <v>0</v>
      </c>
      <c r="C1284" s="219"/>
    </row>
    <row r="1285" spans="1:3" ht="16.5" customHeight="1">
      <c r="A1285" s="223" t="s">
        <v>68</v>
      </c>
      <c r="B1285" s="220">
        <v>0</v>
      </c>
      <c r="C1285" s="219"/>
    </row>
    <row r="1286" spans="1:3" ht="16.5" customHeight="1">
      <c r="A1286" s="223" t="s">
        <v>1465</v>
      </c>
      <c r="B1286" s="220">
        <v>0</v>
      </c>
      <c r="C1286" s="219"/>
    </row>
    <row r="1287" spans="1:3" ht="16.5" customHeight="1">
      <c r="A1287" s="223" t="s">
        <v>1466</v>
      </c>
      <c r="B1287" s="220">
        <v>0</v>
      </c>
      <c r="C1287" s="219"/>
    </row>
    <row r="1288" spans="1:3" ht="16.5" customHeight="1">
      <c r="A1288" s="223" t="s">
        <v>75</v>
      </c>
      <c r="B1288" s="220">
        <v>0</v>
      </c>
      <c r="C1288" s="219"/>
    </row>
    <row r="1289" spans="1:3" ht="16.5" customHeight="1">
      <c r="A1289" s="223" t="s">
        <v>1467</v>
      </c>
      <c r="B1289" s="220">
        <v>0</v>
      </c>
      <c r="C1289" s="219"/>
    </row>
    <row r="1290" spans="1:3" ht="16.5" customHeight="1">
      <c r="A1290" s="223" t="s">
        <v>810</v>
      </c>
      <c r="B1290" s="220">
        <v>78</v>
      </c>
      <c r="C1290" s="219">
        <v>56.52173913043478</v>
      </c>
    </row>
    <row r="1291" spans="1:3" ht="16.5" customHeight="1">
      <c r="A1291" s="223" t="s">
        <v>66</v>
      </c>
      <c r="B1291" s="220">
        <v>59</v>
      </c>
      <c r="C1291" s="219">
        <v>86.76470588235294</v>
      </c>
    </row>
    <row r="1292" spans="1:3" ht="16.5" customHeight="1">
      <c r="A1292" s="223" t="s">
        <v>67</v>
      </c>
      <c r="B1292" s="220">
        <v>0</v>
      </c>
      <c r="C1292" s="219"/>
    </row>
    <row r="1293" spans="1:3" ht="16.5" customHeight="1">
      <c r="A1293" s="223" t="s">
        <v>68</v>
      </c>
      <c r="B1293" s="220">
        <v>0</v>
      </c>
      <c r="C1293" s="219"/>
    </row>
    <row r="1294" spans="1:3" ht="16.5" customHeight="1">
      <c r="A1294" s="222" t="s">
        <v>811</v>
      </c>
      <c r="B1294" s="220">
        <v>12</v>
      </c>
      <c r="C1294" s="219">
        <v>80</v>
      </c>
    </row>
    <row r="1295" spans="1:3" ht="16.5" customHeight="1">
      <c r="A1295" s="223" t="s">
        <v>812</v>
      </c>
      <c r="B1295" s="220">
        <v>0</v>
      </c>
      <c r="C1295" s="219"/>
    </row>
    <row r="1296" spans="1:3" ht="16.5" customHeight="1">
      <c r="A1296" s="223" t="s">
        <v>813</v>
      </c>
      <c r="B1296" s="220">
        <v>0</v>
      </c>
      <c r="C1296" s="219">
        <v>0</v>
      </c>
    </row>
    <row r="1297" spans="1:3" ht="16.5" customHeight="1">
      <c r="A1297" s="223" t="s">
        <v>814</v>
      </c>
      <c r="B1297" s="220">
        <v>0</v>
      </c>
      <c r="C1297" s="219">
        <v>0</v>
      </c>
    </row>
    <row r="1298" spans="1:3" ht="16.5" customHeight="1">
      <c r="A1298" s="223" t="s">
        <v>815</v>
      </c>
      <c r="B1298" s="220">
        <v>0</v>
      </c>
      <c r="C1298" s="219"/>
    </row>
    <row r="1299" spans="1:3" ht="16.5" customHeight="1">
      <c r="A1299" s="223" t="s">
        <v>816</v>
      </c>
      <c r="B1299" s="220">
        <v>0</v>
      </c>
      <c r="C1299" s="219"/>
    </row>
    <row r="1300" spans="1:3" ht="16.5" customHeight="1">
      <c r="A1300" s="222" t="s">
        <v>817</v>
      </c>
      <c r="B1300" s="220">
        <v>0</v>
      </c>
      <c r="C1300" s="219"/>
    </row>
    <row r="1301" spans="1:3" ht="16.5" customHeight="1">
      <c r="A1301" s="223" t="s">
        <v>818</v>
      </c>
      <c r="B1301" s="220">
        <v>0</v>
      </c>
      <c r="C1301" s="219"/>
    </row>
    <row r="1302" spans="1:3" ht="16.5" customHeight="1">
      <c r="A1302" s="223" t="s">
        <v>819</v>
      </c>
      <c r="B1302" s="220">
        <v>7</v>
      </c>
      <c r="C1302" s="219">
        <v>25.925925925925924</v>
      </c>
    </row>
    <row r="1303" spans="1:3" ht="16.5" customHeight="1">
      <c r="A1303" s="223" t="s">
        <v>1468</v>
      </c>
      <c r="B1303" s="220">
        <v>91</v>
      </c>
      <c r="C1303" s="219">
        <v>66.91176470588235</v>
      </c>
    </row>
    <row r="1304" spans="1:3" ht="16.5" customHeight="1">
      <c r="A1304" s="223" t="s">
        <v>801</v>
      </c>
      <c r="B1304" s="220">
        <v>49</v>
      </c>
      <c r="C1304" s="219">
        <v>1225</v>
      </c>
    </row>
    <row r="1305" spans="1:3" ht="16.5" customHeight="1">
      <c r="A1305" s="223" t="s">
        <v>1469</v>
      </c>
      <c r="B1305" s="220">
        <v>0</v>
      </c>
      <c r="C1305" s="219"/>
    </row>
    <row r="1306" spans="1:3" ht="16.5" customHeight="1">
      <c r="A1306" s="222" t="s">
        <v>1470</v>
      </c>
      <c r="B1306" s="220">
        <v>42</v>
      </c>
      <c r="C1306" s="219">
        <v>31.818181818181817</v>
      </c>
    </row>
    <row r="1307" spans="1:3" ht="16.5" customHeight="1">
      <c r="A1307" s="223" t="s">
        <v>1471</v>
      </c>
      <c r="B1307" s="220">
        <v>0</v>
      </c>
      <c r="C1307" s="219">
        <v>0</v>
      </c>
    </row>
    <row r="1308" spans="1:3" ht="16.5" customHeight="1">
      <c r="A1308" s="223" t="s">
        <v>1472</v>
      </c>
      <c r="B1308" s="220">
        <v>0</v>
      </c>
      <c r="C1308" s="219"/>
    </row>
    <row r="1309" spans="1:3" ht="16.5" customHeight="1">
      <c r="A1309" s="223" t="s">
        <v>432</v>
      </c>
      <c r="B1309" s="220">
        <v>0</v>
      </c>
      <c r="C1309" s="219"/>
    </row>
    <row r="1310" spans="1:3" ht="16.5" customHeight="1">
      <c r="A1310" s="223" t="s">
        <v>1721</v>
      </c>
      <c r="B1310" s="220">
        <v>0</v>
      </c>
      <c r="C1310" s="219">
        <v>0</v>
      </c>
    </row>
    <row r="1311" spans="1:3" ht="16.5" customHeight="1">
      <c r="A1311" s="223" t="s">
        <v>1722</v>
      </c>
      <c r="B1311" s="220">
        <v>0</v>
      </c>
      <c r="C1311" s="219">
        <v>0</v>
      </c>
    </row>
    <row r="1312" spans="1:3" ht="16.5" customHeight="1">
      <c r="A1312" s="223" t="s">
        <v>1723</v>
      </c>
      <c r="B1312" s="220">
        <v>0</v>
      </c>
      <c r="C1312" s="219">
        <v>0</v>
      </c>
    </row>
    <row r="1313" spans="1:3" ht="16.5" customHeight="1">
      <c r="A1313" s="223" t="s">
        <v>878</v>
      </c>
      <c r="B1313" s="220">
        <v>551</v>
      </c>
      <c r="C1313" s="219">
        <v>264.9038461538462</v>
      </c>
    </row>
    <row r="1314" spans="1:3" ht="16.5" customHeight="1">
      <c r="A1314" s="222" t="s">
        <v>879</v>
      </c>
      <c r="B1314" s="220">
        <v>551</v>
      </c>
      <c r="C1314" s="219">
        <v>264.9038461538462</v>
      </c>
    </row>
    <row r="1315" spans="1:3" ht="16.5" customHeight="1">
      <c r="A1315" s="223" t="s">
        <v>880</v>
      </c>
      <c r="B1315" s="220">
        <v>551</v>
      </c>
      <c r="C1315" s="219">
        <v>264.9038461538462</v>
      </c>
    </row>
    <row r="1316" spans="1:3" ht="16.5" customHeight="1">
      <c r="A1316" s="223" t="s">
        <v>881</v>
      </c>
      <c r="B1316" s="220">
        <v>28452</v>
      </c>
      <c r="C1316" s="219">
        <v>97.2252597047567</v>
      </c>
    </row>
    <row r="1317" spans="1:3" ht="16.5" customHeight="1">
      <c r="A1317" s="223" t="s">
        <v>882</v>
      </c>
      <c r="B1317" s="220">
        <v>0</v>
      </c>
      <c r="C1317" s="219"/>
    </row>
    <row r="1318" spans="1:3" ht="16.5" customHeight="1">
      <c r="A1318" s="223" t="s">
        <v>883</v>
      </c>
      <c r="B1318" s="220">
        <v>0</v>
      </c>
      <c r="C1318" s="219"/>
    </row>
    <row r="1319" spans="1:3" ht="16.5" customHeight="1">
      <c r="A1319" s="223" t="s">
        <v>884</v>
      </c>
      <c r="B1319" s="220">
        <v>28452</v>
      </c>
      <c r="C1319" s="219">
        <v>97.2252597047567</v>
      </c>
    </row>
    <row r="1320" spans="1:3" ht="16.5" customHeight="1">
      <c r="A1320" s="223" t="s">
        <v>885</v>
      </c>
      <c r="B1320" s="220">
        <v>28449</v>
      </c>
      <c r="C1320" s="219">
        <v>97.2216526553209</v>
      </c>
    </row>
    <row r="1321" spans="1:3" ht="16.5" customHeight="1">
      <c r="A1321" s="223" t="s">
        <v>886</v>
      </c>
      <c r="B1321" s="220">
        <v>0</v>
      </c>
      <c r="C1321" s="219"/>
    </row>
    <row r="1322" spans="1:3" ht="16.5" customHeight="1">
      <c r="A1322" s="223" t="s">
        <v>887</v>
      </c>
      <c r="B1322" s="220">
        <v>3</v>
      </c>
      <c r="C1322" s="219">
        <v>150</v>
      </c>
    </row>
    <row r="1323" spans="1:3" ht="16.5" customHeight="1">
      <c r="A1323" s="223" t="s">
        <v>888</v>
      </c>
      <c r="B1323" s="220">
        <v>0</v>
      </c>
      <c r="C1323" s="219"/>
    </row>
    <row r="1324" spans="1:3" ht="16.5" customHeight="1">
      <c r="A1324" s="223" t="s">
        <v>889</v>
      </c>
      <c r="B1324" s="220">
        <v>60</v>
      </c>
      <c r="C1324" s="219">
        <v>65.93406593406593</v>
      </c>
    </row>
    <row r="1325" spans="1:3" ht="16.5" customHeight="1">
      <c r="A1325" s="223" t="s">
        <v>890</v>
      </c>
      <c r="B1325" s="220">
        <v>0</v>
      </c>
      <c r="C1325" s="219"/>
    </row>
    <row r="1326" spans="1:3" ht="16.5" customHeight="1">
      <c r="A1326" s="223" t="s">
        <v>891</v>
      </c>
      <c r="B1326" s="220">
        <v>0</v>
      </c>
      <c r="C1326" s="219"/>
    </row>
    <row r="1327" spans="1:3" ht="16.5" customHeight="1">
      <c r="A1327" s="222" t="s">
        <v>892</v>
      </c>
      <c r="B1327" s="220">
        <v>60</v>
      </c>
      <c r="C1327" s="219">
        <v>65.93406593406593</v>
      </c>
    </row>
    <row r="1328" ht="16.5" customHeight="1">
      <c r="C1328" s="227"/>
    </row>
    <row r="1329" ht="16.5" customHeight="1">
      <c r="C1329" s="227"/>
    </row>
    <row r="1330" ht="16.5" customHeight="1">
      <c r="C1330" s="227"/>
    </row>
    <row r="1331" ht="16.5" customHeight="1">
      <c r="C1331" s="227"/>
    </row>
    <row r="1332" ht="16.5" customHeight="1">
      <c r="C1332" s="227"/>
    </row>
    <row r="1333" ht="16.5" customHeight="1">
      <c r="C1333" s="227"/>
    </row>
    <row r="1334" ht="16.5" customHeight="1">
      <c r="C1334" s="227"/>
    </row>
    <row r="1335" ht="16.5" customHeight="1">
      <c r="C1335" s="227"/>
    </row>
    <row r="1336" ht="16.5" customHeight="1">
      <c r="C1336" s="227"/>
    </row>
    <row r="1337" ht="16.5" customHeight="1">
      <c r="C1337" s="227"/>
    </row>
    <row r="1338" ht="16.5" customHeight="1">
      <c r="C1338" s="227"/>
    </row>
    <row r="1339" ht="16.5" customHeight="1">
      <c r="C1339" s="227"/>
    </row>
    <row r="1340" ht="16.5" customHeight="1">
      <c r="C1340" s="227"/>
    </row>
    <row r="1341" ht="16.5" customHeight="1">
      <c r="C1341" s="227"/>
    </row>
    <row r="1342" ht="16.5" customHeight="1">
      <c r="C1342" s="227"/>
    </row>
    <row r="1343" ht="16.5" customHeight="1">
      <c r="C1343" s="227"/>
    </row>
    <row r="1344" ht="16.5" customHeight="1">
      <c r="C1344" s="227"/>
    </row>
    <row r="1345" ht="16.5" customHeight="1">
      <c r="C1345" s="227"/>
    </row>
    <row r="1346" ht="16.5" customHeight="1">
      <c r="C1346" s="227"/>
    </row>
    <row r="1347" ht="16.5" customHeight="1">
      <c r="C1347" s="227"/>
    </row>
    <row r="1348" ht="16.5" customHeight="1">
      <c r="C1348" s="227"/>
    </row>
    <row r="1349" ht="16.5" customHeight="1">
      <c r="C1349" s="227"/>
    </row>
    <row r="1350" ht="16.5" customHeight="1">
      <c r="C1350" s="227"/>
    </row>
    <row r="1351" ht="16.5" customHeight="1">
      <c r="C1351" s="227"/>
    </row>
    <row r="1352" ht="16.5" customHeight="1">
      <c r="C1352" s="227"/>
    </row>
    <row r="1353" ht="16.5" customHeight="1">
      <c r="C1353" s="227"/>
    </row>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sheetData>
  <sheetProtection/>
  <mergeCells count="1">
    <mergeCell ref="A2:C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9"/>
  <sheetViews>
    <sheetView zoomScalePageLayoutView="0" workbookViewId="0" topLeftCell="A1">
      <selection activeCell="D11" sqref="D11"/>
    </sheetView>
  </sheetViews>
  <sheetFormatPr defaultColWidth="9.140625" defaultRowHeight="12.75"/>
  <cols>
    <col min="1" max="1" width="27.140625" style="228" bestFit="1" customWidth="1"/>
    <col min="2" max="2" width="18.57421875" style="228" customWidth="1"/>
    <col min="3" max="3" width="19.00390625" style="228" bestFit="1" customWidth="1"/>
    <col min="4" max="4" width="16.421875" style="228" customWidth="1"/>
    <col min="5" max="16384" width="9.140625" style="228" customWidth="1"/>
  </cols>
  <sheetData>
    <row r="1" ht="14.25">
      <c r="A1" s="228" t="s">
        <v>1729</v>
      </c>
    </row>
    <row r="2" spans="1:4" ht="20.25">
      <c r="A2" s="323" t="s">
        <v>1730</v>
      </c>
      <c r="B2" s="323"/>
      <c r="C2" s="323"/>
      <c r="D2" s="323"/>
    </row>
    <row r="3" spans="1:4" ht="14.25">
      <c r="A3" s="324"/>
      <c r="B3" s="324"/>
      <c r="C3" s="324"/>
      <c r="D3" s="230" t="s">
        <v>25</v>
      </c>
    </row>
    <row r="4" spans="1:4" ht="27">
      <c r="A4" s="231" t="s">
        <v>1</v>
      </c>
      <c r="B4" s="232" t="s">
        <v>893</v>
      </c>
      <c r="C4" s="232" t="s">
        <v>63</v>
      </c>
      <c r="D4" s="233" t="s">
        <v>1728</v>
      </c>
    </row>
    <row r="5" spans="1:4" ht="14.25">
      <c r="A5" s="231" t="s">
        <v>894</v>
      </c>
      <c r="B5" s="234">
        <f>SUM(B6:B18)</f>
        <v>518260</v>
      </c>
      <c r="C5" s="234">
        <f>SUM(C6:C18)</f>
        <v>582456</v>
      </c>
      <c r="D5" s="235">
        <f>C5/B5*100</f>
        <v>112.38683286381352</v>
      </c>
    </row>
    <row r="6" spans="1:4" ht="14.25">
      <c r="A6" s="183" t="s">
        <v>1355</v>
      </c>
      <c r="B6" s="36">
        <v>60495</v>
      </c>
      <c r="C6" s="36">
        <v>54149</v>
      </c>
      <c r="D6" s="235">
        <f aca="true" t="shared" si="0" ref="D6:D18">C6/B6*100</f>
        <v>89.50987684932639</v>
      </c>
    </row>
    <row r="7" spans="1:4" ht="14.25">
      <c r="A7" s="183" t="s">
        <v>1356</v>
      </c>
      <c r="B7" s="36">
        <v>101769</v>
      </c>
      <c r="C7" s="36">
        <v>109711</v>
      </c>
      <c r="D7" s="235">
        <f t="shared" si="0"/>
        <v>107.80394815710088</v>
      </c>
    </row>
    <row r="8" spans="1:4" ht="14.25">
      <c r="A8" s="183" t="s">
        <v>1357</v>
      </c>
      <c r="B8" s="36">
        <v>22625</v>
      </c>
      <c r="C8" s="36">
        <v>24784</v>
      </c>
      <c r="D8" s="235">
        <f t="shared" si="0"/>
        <v>109.54254143646409</v>
      </c>
    </row>
    <row r="9" spans="1:4" ht="14.25">
      <c r="A9" s="183" t="s">
        <v>1358</v>
      </c>
      <c r="B9" s="36"/>
      <c r="C9" s="36"/>
      <c r="D9" s="235"/>
    </row>
    <row r="10" spans="1:4" ht="14.25">
      <c r="A10" s="183" t="s">
        <v>1359</v>
      </c>
      <c r="B10" s="36">
        <v>114946</v>
      </c>
      <c r="C10" s="36">
        <v>151289</v>
      </c>
      <c r="D10" s="235">
        <f t="shared" si="0"/>
        <v>131.6174551528544</v>
      </c>
    </row>
    <row r="11" spans="1:4" ht="14.25">
      <c r="A11" s="183" t="s">
        <v>1360</v>
      </c>
      <c r="B11" s="36">
        <v>340</v>
      </c>
      <c r="C11" s="36">
        <v>12945</v>
      </c>
      <c r="D11" s="235">
        <f t="shared" si="0"/>
        <v>3807.3529411764703</v>
      </c>
    </row>
    <row r="12" spans="1:4" ht="14.25">
      <c r="A12" s="183" t="s">
        <v>1361</v>
      </c>
      <c r="B12" s="36">
        <v>47776</v>
      </c>
      <c r="C12" s="36">
        <v>68706</v>
      </c>
      <c r="D12" s="235">
        <f t="shared" si="0"/>
        <v>143.80860683188212</v>
      </c>
    </row>
    <row r="13" spans="1:4" ht="14.25">
      <c r="A13" s="183" t="s">
        <v>1362</v>
      </c>
      <c r="B13" s="36"/>
      <c r="C13" s="36"/>
      <c r="D13" s="235"/>
    </row>
    <row r="14" spans="1:4" ht="14.25">
      <c r="A14" s="183" t="s">
        <v>1363</v>
      </c>
      <c r="B14" s="36">
        <v>82186</v>
      </c>
      <c r="C14" s="36">
        <v>32287</v>
      </c>
      <c r="D14" s="235">
        <f t="shared" si="0"/>
        <v>39.285279731341106</v>
      </c>
    </row>
    <row r="15" spans="1:4" ht="14.25">
      <c r="A15" s="183" t="s">
        <v>1364</v>
      </c>
      <c r="B15" s="36">
        <v>33365</v>
      </c>
      <c r="C15" s="36">
        <v>85534</v>
      </c>
      <c r="D15" s="235">
        <f t="shared" si="0"/>
        <v>256.3584594635097</v>
      </c>
    </row>
    <row r="16" spans="1:4" ht="14.25">
      <c r="A16" s="183" t="s">
        <v>1365</v>
      </c>
      <c r="B16" s="36">
        <v>28789</v>
      </c>
      <c r="C16" s="36">
        <v>28512</v>
      </c>
      <c r="D16" s="235">
        <f t="shared" si="0"/>
        <v>99.03782694779257</v>
      </c>
    </row>
    <row r="17" spans="1:4" ht="14.25">
      <c r="A17" s="183" t="s">
        <v>1731</v>
      </c>
      <c r="B17" s="36">
        <v>7000</v>
      </c>
      <c r="C17" s="36"/>
      <c r="D17" s="235">
        <f t="shared" si="0"/>
        <v>0</v>
      </c>
    </row>
    <row r="18" spans="1:4" ht="14.25">
      <c r="A18" s="183" t="s">
        <v>1732</v>
      </c>
      <c r="B18" s="36">
        <v>18969</v>
      </c>
      <c r="C18" s="36">
        <v>14539</v>
      </c>
      <c r="D18" s="235">
        <f t="shared" si="0"/>
        <v>76.64610680584111</v>
      </c>
    </row>
    <row r="19" spans="1:4" ht="37.5" customHeight="1">
      <c r="A19" s="325" t="s">
        <v>895</v>
      </c>
      <c r="B19" s="326"/>
      <c r="C19" s="326"/>
      <c r="D19" s="326"/>
    </row>
  </sheetData>
  <sheetProtection/>
  <mergeCells count="3">
    <mergeCell ref="A2:D2"/>
    <mergeCell ref="A3:C3"/>
    <mergeCell ref="A19:D1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D70"/>
  <sheetViews>
    <sheetView zoomScalePageLayoutView="0" workbookViewId="0" topLeftCell="A1">
      <selection activeCell="B41" sqref="B41"/>
    </sheetView>
  </sheetViews>
  <sheetFormatPr defaultColWidth="43.00390625" defaultRowHeight="12.75"/>
  <cols>
    <col min="1" max="1" width="46.57421875" style="228" bestFit="1" customWidth="1"/>
    <col min="2" max="3" width="9.7109375" style="228" bestFit="1" customWidth="1"/>
    <col min="4" max="4" width="15.8515625" style="228" customWidth="1"/>
    <col min="5" max="16384" width="43.00390625" style="228" customWidth="1"/>
  </cols>
  <sheetData>
    <row r="1" ht="14.25">
      <c r="A1" s="228" t="s">
        <v>1734</v>
      </c>
    </row>
    <row r="2" spans="1:4" ht="20.25">
      <c r="A2" s="327" t="s">
        <v>1735</v>
      </c>
      <c r="B2" s="327"/>
      <c r="C2" s="327"/>
      <c r="D2" s="327"/>
    </row>
    <row r="3" spans="1:4" ht="14.25">
      <c r="A3" s="324"/>
      <c r="B3" s="324"/>
      <c r="C3" s="229"/>
      <c r="D3" s="230" t="s">
        <v>25</v>
      </c>
    </row>
    <row r="4" spans="1:4" ht="27" customHeight="1">
      <c r="A4" s="37" t="s">
        <v>896</v>
      </c>
      <c r="B4" s="236" t="s">
        <v>893</v>
      </c>
      <c r="C4" s="237" t="s">
        <v>63</v>
      </c>
      <c r="D4" s="237" t="s">
        <v>1733</v>
      </c>
    </row>
    <row r="5" spans="1:4" ht="14.25">
      <c r="A5" s="37" t="s">
        <v>1167</v>
      </c>
      <c r="B5" s="237">
        <f>SUM(B6,B11,B22,B30,B37,B41,B44,B48,B51,B57,B60,B65)</f>
        <v>206395</v>
      </c>
      <c r="C5" s="237">
        <v>195874</v>
      </c>
      <c r="D5" s="238">
        <f>C5/B5*100</f>
        <v>94.90249279294557</v>
      </c>
    </row>
    <row r="6" spans="1:4" ht="14.25">
      <c r="A6" s="184" t="s">
        <v>1355</v>
      </c>
      <c r="B6" s="239">
        <f>SUM(B7:B10)</f>
        <v>60307</v>
      </c>
      <c r="C6" s="239">
        <v>53723</v>
      </c>
      <c r="D6" s="240">
        <f aca="true" t="shared" si="0" ref="D6:D56">C6/B6*100</f>
        <v>89.08252773309898</v>
      </c>
    </row>
    <row r="7" spans="1:4" ht="14.25">
      <c r="A7" s="184" t="s">
        <v>1330</v>
      </c>
      <c r="B7" s="239">
        <v>32142</v>
      </c>
      <c r="C7" s="239">
        <v>30364</v>
      </c>
      <c r="D7" s="240">
        <f t="shared" si="0"/>
        <v>94.46829693236263</v>
      </c>
    </row>
    <row r="8" spans="1:4" ht="14.25">
      <c r="A8" s="184" t="s">
        <v>1331</v>
      </c>
      <c r="B8" s="239">
        <v>4682</v>
      </c>
      <c r="C8" s="239">
        <v>2561</v>
      </c>
      <c r="D8" s="240">
        <f t="shared" si="0"/>
        <v>54.69884664673217</v>
      </c>
    </row>
    <row r="9" spans="1:4" ht="14.25">
      <c r="A9" s="184" t="s">
        <v>907</v>
      </c>
      <c r="B9" s="239">
        <v>2754</v>
      </c>
      <c r="C9" s="239">
        <v>3005</v>
      </c>
      <c r="D9" s="240">
        <f t="shared" si="0"/>
        <v>109.11401597676107</v>
      </c>
    </row>
    <row r="10" spans="1:4" ht="14.25">
      <c r="A10" s="184" t="s">
        <v>898</v>
      </c>
      <c r="B10" s="239">
        <v>20729</v>
      </c>
      <c r="C10" s="239">
        <v>17793</v>
      </c>
      <c r="D10" s="240">
        <f t="shared" si="0"/>
        <v>85.83626803029573</v>
      </c>
    </row>
    <row r="11" spans="1:4" ht="14.25">
      <c r="A11" s="184" t="s">
        <v>1356</v>
      </c>
      <c r="B11" s="239">
        <f>SUM(B12:B21)</f>
        <v>12095</v>
      </c>
      <c r="C11" s="239">
        <v>8107</v>
      </c>
      <c r="D11" s="240">
        <f t="shared" si="0"/>
        <v>67.02769739561802</v>
      </c>
    </row>
    <row r="12" spans="1:4" ht="14.25">
      <c r="A12" s="184" t="s">
        <v>1332</v>
      </c>
      <c r="B12" s="239">
        <v>7997</v>
      </c>
      <c r="C12" s="239">
        <v>3963</v>
      </c>
      <c r="D12" s="240">
        <f t="shared" si="0"/>
        <v>49.55608353132425</v>
      </c>
    </row>
    <row r="13" spans="1:4" ht="14.25">
      <c r="A13" s="184" t="s">
        <v>900</v>
      </c>
      <c r="B13" s="239">
        <v>92</v>
      </c>
      <c r="C13" s="239"/>
      <c r="D13" s="240">
        <f t="shared" si="0"/>
        <v>0</v>
      </c>
    </row>
    <row r="14" spans="1:4" ht="14.25">
      <c r="A14" s="184" t="s">
        <v>901</v>
      </c>
      <c r="B14" s="239">
        <v>102</v>
      </c>
      <c r="C14" s="239">
        <v>6</v>
      </c>
      <c r="D14" s="240">
        <f t="shared" si="0"/>
        <v>5.88235294117647</v>
      </c>
    </row>
    <row r="15" spans="1:4" ht="14.25">
      <c r="A15" s="184" t="s">
        <v>1333</v>
      </c>
      <c r="B15" s="239">
        <v>25</v>
      </c>
      <c r="C15" s="239">
        <v>20</v>
      </c>
      <c r="D15" s="240">
        <f t="shared" si="0"/>
        <v>80</v>
      </c>
    </row>
    <row r="16" spans="1:4" ht="14.25">
      <c r="A16" s="184" t="s">
        <v>903</v>
      </c>
      <c r="B16" s="239">
        <v>936</v>
      </c>
      <c r="C16" s="239">
        <v>301</v>
      </c>
      <c r="D16" s="240">
        <f t="shared" si="0"/>
        <v>32.15811965811966</v>
      </c>
    </row>
    <row r="17" spans="1:4" ht="14.25">
      <c r="A17" s="184" t="s">
        <v>902</v>
      </c>
      <c r="B17" s="239">
        <v>175</v>
      </c>
      <c r="C17" s="239">
        <v>13</v>
      </c>
      <c r="D17" s="240">
        <f t="shared" si="0"/>
        <v>7.428571428571429</v>
      </c>
    </row>
    <row r="18" spans="1:4" ht="14.25">
      <c r="A18" s="184" t="s">
        <v>1334</v>
      </c>
      <c r="B18" s="239">
        <v>6</v>
      </c>
      <c r="C18" s="239"/>
      <c r="D18" s="240">
        <f t="shared" si="0"/>
        <v>0</v>
      </c>
    </row>
    <row r="19" spans="1:4" ht="14.25">
      <c r="A19" s="184" t="s">
        <v>904</v>
      </c>
      <c r="B19" s="239">
        <v>261</v>
      </c>
      <c r="C19" s="239">
        <v>114</v>
      </c>
      <c r="D19" s="240">
        <f t="shared" si="0"/>
        <v>43.67816091954023</v>
      </c>
    </row>
    <row r="20" spans="1:4" ht="14.25">
      <c r="A20" s="184" t="s">
        <v>899</v>
      </c>
      <c r="B20" s="239">
        <v>194</v>
      </c>
      <c r="C20" s="239">
        <v>74</v>
      </c>
      <c r="D20" s="240">
        <f t="shared" si="0"/>
        <v>38.144329896907216</v>
      </c>
    </row>
    <row r="21" spans="1:4" ht="14.25">
      <c r="A21" s="184" t="s">
        <v>905</v>
      </c>
      <c r="B21" s="239">
        <v>2307</v>
      </c>
      <c r="C21" s="239">
        <v>3616</v>
      </c>
      <c r="D21" s="240">
        <f t="shared" si="0"/>
        <v>156.74035543996533</v>
      </c>
    </row>
    <row r="22" spans="1:4" ht="14.25">
      <c r="A22" s="184" t="s">
        <v>1357</v>
      </c>
      <c r="B22" s="239">
        <f>SUM(B23:B29)</f>
        <v>1167</v>
      </c>
      <c r="C22" s="239">
        <v>605</v>
      </c>
      <c r="D22" s="240">
        <f t="shared" si="0"/>
        <v>51.84233076263924</v>
      </c>
    </row>
    <row r="23" spans="1:4" ht="14.25">
      <c r="A23" s="184" t="s">
        <v>910</v>
      </c>
      <c r="B23" s="239">
        <v>0</v>
      </c>
      <c r="C23" s="239">
        <v>2</v>
      </c>
      <c r="D23" s="240"/>
    </row>
    <row r="24" spans="1:4" ht="14.25">
      <c r="A24" s="184" t="s">
        <v>911</v>
      </c>
      <c r="B24" s="239">
        <v>0</v>
      </c>
      <c r="C24" s="239">
        <v>0</v>
      </c>
      <c r="D24" s="240"/>
    </row>
    <row r="25" spans="1:4" ht="14.25">
      <c r="A25" s="184" t="s">
        <v>913</v>
      </c>
      <c r="B25" s="239">
        <v>0</v>
      </c>
      <c r="C25" s="239">
        <v>0</v>
      </c>
      <c r="D25" s="240"/>
    </row>
    <row r="26" spans="1:4" ht="14.25">
      <c r="A26" s="184" t="s">
        <v>1335</v>
      </c>
      <c r="B26" s="239">
        <v>0</v>
      </c>
      <c r="C26" s="239">
        <v>0</v>
      </c>
      <c r="D26" s="240"/>
    </row>
    <row r="27" spans="1:4" ht="14.25">
      <c r="A27" s="184" t="s">
        <v>1336</v>
      </c>
      <c r="B27" s="239">
        <v>1019</v>
      </c>
      <c r="C27" s="239">
        <v>71</v>
      </c>
      <c r="D27" s="240">
        <f t="shared" si="0"/>
        <v>6.967615309126594</v>
      </c>
    </row>
    <row r="28" spans="1:4" ht="14.25">
      <c r="A28" s="184" t="s">
        <v>912</v>
      </c>
      <c r="B28" s="239">
        <v>40</v>
      </c>
      <c r="C28" s="239">
        <v>0</v>
      </c>
      <c r="D28" s="240"/>
    </row>
    <row r="29" spans="1:4" ht="14.25">
      <c r="A29" s="184" t="s">
        <v>914</v>
      </c>
      <c r="B29" s="239">
        <v>108</v>
      </c>
      <c r="C29" s="239">
        <v>532</v>
      </c>
      <c r="D29" s="240">
        <f t="shared" si="0"/>
        <v>492.59259259259255</v>
      </c>
    </row>
    <row r="30" spans="1:4" ht="14.25">
      <c r="A30" s="184" t="s">
        <v>1358</v>
      </c>
      <c r="B30" s="239">
        <f>SUM(B31:B36)</f>
        <v>0</v>
      </c>
      <c r="C30" s="239">
        <v>0</v>
      </c>
      <c r="D30" s="240"/>
    </row>
    <row r="31" spans="1:4" ht="14.25">
      <c r="A31" s="184" t="s">
        <v>910</v>
      </c>
      <c r="B31" s="239">
        <v>0</v>
      </c>
      <c r="C31" s="239">
        <v>0</v>
      </c>
      <c r="D31" s="240"/>
    </row>
    <row r="32" spans="1:4" ht="14.25">
      <c r="A32" s="184" t="s">
        <v>911</v>
      </c>
      <c r="B32" s="239">
        <v>0</v>
      </c>
      <c r="C32" s="239">
        <v>0</v>
      </c>
      <c r="D32" s="240"/>
    </row>
    <row r="33" spans="1:4" ht="14.25">
      <c r="A33" s="184" t="s">
        <v>913</v>
      </c>
      <c r="B33" s="239">
        <v>0</v>
      </c>
      <c r="C33" s="239">
        <v>0</v>
      </c>
      <c r="D33" s="240"/>
    </row>
    <row r="34" spans="1:4" ht="14.25">
      <c r="A34" s="184" t="s">
        <v>1336</v>
      </c>
      <c r="B34" s="239">
        <v>0</v>
      </c>
      <c r="C34" s="239">
        <v>0</v>
      </c>
      <c r="D34" s="240"/>
    </row>
    <row r="35" spans="1:4" ht="14.25">
      <c r="A35" s="184" t="s">
        <v>912</v>
      </c>
      <c r="B35" s="239">
        <v>0</v>
      </c>
      <c r="C35" s="239">
        <v>0</v>
      </c>
      <c r="D35" s="240"/>
    </row>
    <row r="36" spans="1:4" ht="14.25">
      <c r="A36" s="184" t="s">
        <v>914</v>
      </c>
      <c r="B36" s="239">
        <v>0</v>
      </c>
      <c r="C36" s="239">
        <v>0</v>
      </c>
      <c r="D36" s="240"/>
    </row>
    <row r="37" spans="1:4" ht="14.25">
      <c r="A37" s="184" t="s">
        <v>1359</v>
      </c>
      <c r="B37" s="239">
        <v>110424</v>
      </c>
      <c r="C37" s="239">
        <v>119835</v>
      </c>
      <c r="D37" s="240">
        <f t="shared" si="0"/>
        <v>108.52260378178657</v>
      </c>
    </row>
    <row r="38" spans="1:4" ht="14.25">
      <c r="A38" s="184" t="s">
        <v>1337</v>
      </c>
      <c r="B38" s="239">
        <v>108187</v>
      </c>
      <c r="C38" s="239">
        <v>119343</v>
      </c>
      <c r="D38" s="240">
        <f t="shared" si="0"/>
        <v>110.31177498220674</v>
      </c>
    </row>
    <row r="39" spans="1:4" ht="14.25">
      <c r="A39" s="184" t="s">
        <v>1338</v>
      </c>
      <c r="B39" s="239">
        <v>2237</v>
      </c>
      <c r="C39" s="239">
        <v>492</v>
      </c>
      <c r="D39" s="240">
        <f t="shared" si="0"/>
        <v>21.99374161823871</v>
      </c>
    </row>
    <row r="40" spans="1:4" ht="14.25">
      <c r="A40" s="184" t="s">
        <v>1339</v>
      </c>
      <c r="B40" s="239">
        <v>0</v>
      </c>
      <c r="C40" s="239"/>
      <c r="D40" s="240"/>
    </row>
    <row r="41" spans="1:4" ht="14.25">
      <c r="A41" s="184" t="s">
        <v>1360</v>
      </c>
      <c r="B41" s="239">
        <v>112</v>
      </c>
      <c r="C41" s="239">
        <v>20</v>
      </c>
      <c r="D41" s="240">
        <f t="shared" si="0"/>
        <v>17.857142857142858</v>
      </c>
    </row>
    <row r="42" spans="1:4" ht="14.25">
      <c r="A42" s="184" t="s">
        <v>1340</v>
      </c>
      <c r="B42" s="239">
        <v>112</v>
      </c>
      <c r="C42" s="239">
        <v>20</v>
      </c>
      <c r="D42" s="240">
        <f t="shared" si="0"/>
        <v>17.857142857142858</v>
      </c>
    </row>
    <row r="43" spans="1:4" ht="14.25">
      <c r="A43" s="184" t="s">
        <v>1341</v>
      </c>
      <c r="B43" s="239">
        <v>0</v>
      </c>
      <c r="C43" s="239">
        <v>0</v>
      </c>
      <c r="D43" s="240"/>
    </row>
    <row r="44" spans="1:4" ht="14.25">
      <c r="A44" s="184" t="s">
        <v>1361</v>
      </c>
      <c r="B44" s="239">
        <f>SUM(B45:B47)</f>
        <v>0</v>
      </c>
      <c r="C44" s="239">
        <v>0</v>
      </c>
      <c r="D44" s="240"/>
    </row>
    <row r="45" spans="1:4" ht="14.25">
      <c r="A45" s="184" t="s">
        <v>1342</v>
      </c>
      <c r="B45" s="239">
        <v>0</v>
      </c>
      <c r="C45" s="239">
        <v>0</v>
      </c>
      <c r="D45" s="240"/>
    </row>
    <row r="46" spans="1:4" ht="14.25">
      <c r="A46" s="184" t="s">
        <v>1343</v>
      </c>
      <c r="B46" s="239">
        <v>0</v>
      </c>
      <c r="C46" s="239">
        <v>0</v>
      </c>
      <c r="D46" s="240"/>
    </row>
    <row r="47" spans="1:4" ht="14.25">
      <c r="A47" s="184" t="s">
        <v>1344</v>
      </c>
      <c r="B47" s="239">
        <v>0</v>
      </c>
      <c r="C47" s="239">
        <v>0</v>
      </c>
      <c r="D47" s="240"/>
    </row>
    <row r="48" spans="1:4" ht="14.25">
      <c r="A48" s="184" t="s">
        <v>1362</v>
      </c>
      <c r="B48" s="239">
        <f>SUM(B49:B50)</f>
        <v>0</v>
      </c>
      <c r="C48" s="239">
        <v>0</v>
      </c>
      <c r="D48" s="240"/>
    </row>
    <row r="49" spans="1:4" ht="14.25">
      <c r="A49" s="184" t="s">
        <v>1345</v>
      </c>
      <c r="B49" s="239">
        <v>0</v>
      </c>
      <c r="C49" s="239">
        <v>0</v>
      </c>
      <c r="D49" s="240"/>
    </row>
    <row r="50" spans="1:4" ht="14.25">
      <c r="A50" s="184" t="s">
        <v>1346</v>
      </c>
      <c r="B50" s="239">
        <v>0</v>
      </c>
      <c r="C50" s="239">
        <v>0</v>
      </c>
      <c r="D50" s="240"/>
    </row>
    <row r="51" spans="1:4" ht="14.25">
      <c r="A51" s="184" t="s">
        <v>1363</v>
      </c>
      <c r="B51" s="239">
        <v>22290</v>
      </c>
      <c r="C51" s="239">
        <v>13584</v>
      </c>
      <c r="D51" s="240">
        <f t="shared" si="0"/>
        <v>60.9421265141319</v>
      </c>
    </row>
    <row r="52" spans="1:4" ht="14.25">
      <c r="A52" s="184" t="s">
        <v>1347</v>
      </c>
      <c r="B52" s="239">
        <v>5963</v>
      </c>
      <c r="C52" s="239">
        <v>3633</v>
      </c>
      <c r="D52" s="240">
        <f t="shared" si="0"/>
        <v>60.92570853597182</v>
      </c>
    </row>
    <row r="53" spans="1:4" ht="14.25">
      <c r="A53" s="184" t="s">
        <v>906</v>
      </c>
      <c r="B53" s="239">
        <v>12</v>
      </c>
      <c r="C53" s="239">
        <v>0</v>
      </c>
      <c r="D53" s="240"/>
    </row>
    <row r="54" spans="1:4" ht="14.25">
      <c r="A54" s="184" t="s">
        <v>1348</v>
      </c>
      <c r="B54" s="239">
        <v>0</v>
      </c>
      <c r="C54" s="239">
        <v>0</v>
      </c>
      <c r="D54" s="240"/>
    </row>
    <row r="55" spans="1:4" ht="14.25">
      <c r="A55" s="184" t="s">
        <v>1349</v>
      </c>
      <c r="B55" s="239">
        <v>3675</v>
      </c>
      <c r="C55" s="239">
        <v>3723</v>
      </c>
      <c r="D55" s="240">
        <f t="shared" si="0"/>
        <v>101.30612244897958</v>
      </c>
    </row>
    <row r="56" spans="1:4" ht="14.25">
      <c r="A56" s="184" t="s">
        <v>1350</v>
      </c>
      <c r="B56" s="239">
        <v>12640</v>
      </c>
      <c r="C56" s="239">
        <v>6228</v>
      </c>
      <c r="D56" s="240">
        <f t="shared" si="0"/>
        <v>49.27215189873418</v>
      </c>
    </row>
    <row r="57" spans="1:4" ht="14.25">
      <c r="A57" s="184" t="s">
        <v>1364</v>
      </c>
      <c r="B57" s="239">
        <f>SUM(B58:B59)</f>
        <v>0</v>
      </c>
      <c r="C57" s="239">
        <v>0</v>
      </c>
      <c r="D57" s="240"/>
    </row>
    <row r="58" spans="1:4" ht="14.25">
      <c r="A58" s="184" t="s">
        <v>915</v>
      </c>
      <c r="B58" s="239">
        <v>0</v>
      </c>
      <c r="C58" s="239">
        <v>0</v>
      </c>
      <c r="D58" s="240"/>
    </row>
    <row r="59" spans="1:4" ht="14.25">
      <c r="A59" s="184" t="s">
        <v>386</v>
      </c>
      <c r="B59" s="239">
        <v>0</v>
      </c>
      <c r="C59" s="239">
        <v>0</v>
      </c>
      <c r="D59" s="240"/>
    </row>
    <row r="60" spans="1:4" ht="14.25">
      <c r="A60" s="184" t="s">
        <v>1365</v>
      </c>
      <c r="B60" s="239">
        <f>SUM(B61:B64)</f>
        <v>0</v>
      </c>
      <c r="C60" s="239">
        <v>0</v>
      </c>
      <c r="D60" s="240"/>
    </row>
    <row r="61" spans="1:4" ht="14.25">
      <c r="A61" s="184" t="s">
        <v>908</v>
      </c>
      <c r="B61" s="239">
        <v>0</v>
      </c>
      <c r="C61" s="239">
        <v>0</v>
      </c>
      <c r="D61" s="240"/>
    </row>
    <row r="62" spans="1:4" ht="14.25">
      <c r="A62" s="184" t="s">
        <v>909</v>
      </c>
      <c r="B62" s="239">
        <v>0</v>
      </c>
      <c r="C62" s="239">
        <v>0</v>
      </c>
      <c r="D62" s="240"/>
    </row>
    <row r="63" spans="1:4" ht="14.25">
      <c r="A63" s="184" t="s">
        <v>1351</v>
      </c>
      <c r="B63" s="239">
        <v>0</v>
      </c>
      <c r="C63" s="239">
        <v>0</v>
      </c>
      <c r="D63" s="240"/>
    </row>
    <row r="64" spans="1:4" ht="14.25">
      <c r="A64" s="184" t="s">
        <v>1352</v>
      </c>
      <c r="B64" s="239">
        <v>0</v>
      </c>
      <c r="C64" s="239">
        <v>0</v>
      </c>
      <c r="D64" s="240"/>
    </row>
    <row r="65" spans="1:4" ht="14.25">
      <c r="A65" s="184" t="s">
        <v>1366</v>
      </c>
      <c r="B65" s="239">
        <f>SUM(B66:B69)</f>
        <v>0</v>
      </c>
      <c r="C65" s="239">
        <v>0</v>
      </c>
      <c r="D65" s="240"/>
    </row>
    <row r="66" spans="1:4" ht="14.25">
      <c r="A66" s="184" t="s">
        <v>916</v>
      </c>
      <c r="B66" s="239">
        <v>0</v>
      </c>
      <c r="C66" s="239">
        <v>0</v>
      </c>
      <c r="D66" s="240"/>
    </row>
    <row r="67" spans="1:4" ht="14.25">
      <c r="A67" s="184" t="s">
        <v>1353</v>
      </c>
      <c r="B67" s="239">
        <v>0</v>
      </c>
      <c r="C67" s="239">
        <v>0</v>
      </c>
      <c r="D67" s="240"/>
    </row>
    <row r="68" spans="1:4" ht="14.25">
      <c r="A68" s="184" t="s">
        <v>1354</v>
      </c>
      <c r="B68" s="239">
        <v>0</v>
      </c>
      <c r="C68" s="239">
        <v>0</v>
      </c>
      <c r="D68" s="240"/>
    </row>
    <row r="69" spans="1:4" ht="14.25">
      <c r="A69" s="184" t="s">
        <v>800</v>
      </c>
      <c r="B69" s="239">
        <v>0</v>
      </c>
      <c r="C69" s="239">
        <v>0</v>
      </c>
      <c r="D69" s="240"/>
    </row>
    <row r="70" spans="1:4" ht="31.5" customHeight="1">
      <c r="A70" s="328" t="s">
        <v>895</v>
      </c>
      <c r="B70" s="328"/>
      <c r="C70" s="328"/>
      <c r="D70" s="328"/>
    </row>
  </sheetData>
  <sheetProtection/>
  <mergeCells count="3">
    <mergeCell ref="A2:D2"/>
    <mergeCell ref="A3:B3"/>
    <mergeCell ref="A70:D7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dimension ref="A1:C46"/>
  <sheetViews>
    <sheetView zoomScalePageLayoutView="0" workbookViewId="0" topLeftCell="A1">
      <selection activeCell="A11" sqref="A11"/>
    </sheetView>
  </sheetViews>
  <sheetFormatPr defaultColWidth="9.140625" defaultRowHeight="12.75"/>
  <cols>
    <col min="1" max="1" width="57.28125" style="38" customWidth="1"/>
    <col min="2" max="2" width="30.00390625" style="38" customWidth="1"/>
    <col min="3" max="16384" width="9.140625" style="38" customWidth="1"/>
  </cols>
  <sheetData>
    <row r="1" ht="14.25">
      <c r="A1" s="241" t="s">
        <v>1736</v>
      </c>
    </row>
    <row r="2" spans="1:2" ht="20.25">
      <c r="A2" s="329" t="s">
        <v>1737</v>
      </c>
      <c r="B2" s="329"/>
    </row>
    <row r="3" spans="1:2" ht="14.25">
      <c r="A3" s="39"/>
      <c r="B3" s="154" t="s">
        <v>25</v>
      </c>
    </row>
    <row r="4" spans="1:2" ht="14.25">
      <c r="A4" s="40" t="s">
        <v>917</v>
      </c>
      <c r="B4" s="40" t="s">
        <v>1165</v>
      </c>
    </row>
    <row r="5" spans="1:2" ht="14.25">
      <c r="A5" s="41" t="s">
        <v>918</v>
      </c>
      <c r="B5" s="42">
        <v>0</v>
      </c>
    </row>
    <row r="6" spans="1:2" ht="14.25">
      <c r="A6" s="43" t="s">
        <v>919</v>
      </c>
      <c r="B6" s="42">
        <v>0</v>
      </c>
    </row>
    <row r="7" spans="1:2" ht="14.25">
      <c r="A7" s="43" t="s">
        <v>920</v>
      </c>
      <c r="B7" s="42">
        <v>0</v>
      </c>
    </row>
    <row r="8" spans="1:2" ht="14.25">
      <c r="A8" s="43" t="s">
        <v>921</v>
      </c>
      <c r="B8" s="42">
        <v>0</v>
      </c>
    </row>
    <row r="9" spans="1:2" ht="14.25">
      <c r="A9" s="43" t="s">
        <v>922</v>
      </c>
      <c r="B9" s="42">
        <v>0</v>
      </c>
    </row>
    <row r="10" spans="1:2" ht="14.25">
      <c r="A10" s="44" t="s">
        <v>923</v>
      </c>
      <c r="B10" s="42">
        <v>0</v>
      </c>
    </row>
    <row r="11" spans="1:2" ht="14.25">
      <c r="A11" s="43" t="s">
        <v>924</v>
      </c>
      <c r="B11" s="42">
        <v>0</v>
      </c>
    </row>
    <row r="12" spans="1:2" ht="14.25">
      <c r="A12" s="43" t="s">
        <v>925</v>
      </c>
      <c r="B12" s="42">
        <v>0</v>
      </c>
    </row>
    <row r="13" spans="1:2" ht="14.25">
      <c r="A13" s="43" t="s">
        <v>926</v>
      </c>
      <c r="B13" s="42">
        <v>0</v>
      </c>
    </row>
    <row r="14" spans="1:2" ht="14.25">
      <c r="A14" s="43" t="s">
        <v>927</v>
      </c>
      <c r="B14" s="42">
        <v>0</v>
      </c>
    </row>
    <row r="15" spans="1:2" ht="14.25">
      <c r="A15" s="43" t="s">
        <v>928</v>
      </c>
      <c r="B15" s="42">
        <v>0</v>
      </c>
    </row>
    <row r="16" spans="1:2" ht="14.25">
      <c r="A16" s="43" t="s">
        <v>929</v>
      </c>
      <c r="B16" s="42">
        <v>0</v>
      </c>
    </row>
    <row r="17" spans="1:2" ht="14.25">
      <c r="A17" s="43" t="s">
        <v>930</v>
      </c>
      <c r="B17" s="42">
        <v>0</v>
      </c>
    </row>
    <row r="18" spans="1:2" ht="14.25">
      <c r="A18" s="43" t="s">
        <v>931</v>
      </c>
      <c r="B18" s="42">
        <v>0</v>
      </c>
    </row>
    <row r="19" spans="1:2" ht="14.25">
      <c r="A19" s="43" t="s">
        <v>932</v>
      </c>
      <c r="B19" s="42">
        <v>0</v>
      </c>
    </row>
    <row r="20" spans="1:2" ht="14.25">
      <c r="A20" s="45" t="s">
        <v>933</v>
      </c>
      <c r="B20" s="42">
        <v>0</v>
      </c>
    </row>
    <row r="21" spans="1:2" ht="14.25">
      <c r="A21" s="43" t="s">
        <v>934</v>
      </c>
      <c r="B21" s="42">
        <v>0</v>
      </c>
    </row>
    <row r="22" spans="1:2" ht="14.25">
      <c r="A22" s="43" t="s">
        <v>935</v>
      </c>
      <c r="B22" s="42">
        <v>0</v>
      </c>
    </row>
    <row r="23" spans="1:2" ht="14.25">
      <c r="A23" s="43" t="s">
        <v>936</v>
      </c>
      <c r="B23" s="42">
        <v>0</v>
      </c>
    </row>
    <row r="24" spans="1:2" ht="14.25">
      <c r="A24" s="43" t="s">
        <v>937</v>
      </c>
      <c r="B24" s="42">
        <v>0</v>
      </c>
    </row>
    <row r="25" spans="1:2" ht="14.25">
      <c r="A25" s="43" t="s">
        <v>938</v>
      </c>
      <c r="B25" s="42">
        <v>0</v>
      </c>
    </row>
    <row r="26" spans="1:2" ht="14.25">
      <c r="A26" s="44" t="s">
        <v>939</v>
      </c>
      <c r="B26" s="42">
        <v>0</v>
      </c>
    </row>
    <row r="27" spans="1:2" ht="14.25">
      <c r="A27" s="43" t="s">
        <v>940</v>
      </c>
      <c r="B27" s="42">
        <v>0</v>
      </c>
    </row>
    <row r="28" spans="1:2" ht="14.25">
      <c r="A28" s="43" t="s">
        <v>941</v>
      </c>
      <c r="B28" s="42">
        <v>0</v>
      </c>
    </row>
    <row r="29" spans="1:2" ht="14.25">
      <c r="A29" s="43" t="s">
        <v>942</v>
      </c>
      <c r="B29" s="42">
        <v>0</v>
      </c>
    </row>
    <row r="30" spans="1:2" ht="14.25">
      <c r="A30" s="43" t="s">
        <v>943</v>
      </c>
      <c r="B30" s="42">
        <v>0</v>
      </c>
    </row>
    <row r="31" spans="1:2" ht="14.25">
      <c r="A31" s="43" t="s">
        <v>944</v>
      </c>
      <c r="B31" s="42">
        <v>0</v>
      </c>
    </row>
    <row r="32" spans="1:2" ht="14.25">
      <c r="A32" s="43" t="s">
        <v>945</v>
      </c>
      <c r="B32" s="42">
        <v>0</v>
      </c>
    </row>
    <row r="33" spans="1:2" ht="14.25">
      <c r="A33" s="43" t="s">
        <v>946</v>
      </c>
      <c r="B33" s="42">
        <v>0</v>
      </c>
    </row>
    <row r="34" spans="1:2" ht="14.25">
      <c r="A34" s="43" t="s">
        <v>947</v>
      </c>
      <c r="B34" s="42">
        <v>0</v>
      </c>
    </row>
    <row r="35" spans="1:2" ht="14.25">
      <c r="A35" s="43" t="s">
        <v>948</v>
      </c>
      <c r="B35" s="42">
        <v>0</v>
      </c>
    </row>
    <row r="36" spans="1:2" ht="14.25">
      <c r="A36" s="43" t="s">
        <v>949</v>
      </c>
      <c r="B36" s="42">
        <v>0</v>
      </c>
    </row>
    <row r="37" spans="1:2" ht="14.25">
      <c r="A37" s="43" t="s">
        <v>950</v>
      </c>
      <c r="B37" s="42">
        <v>0</v>
      </c>
    </row>
    <row r="38" spans="1:2" ht="14.25">
      <c r="A38" s="43" t="s">
        <v>951</v>
      </c>
      <c r="B38" s="42">
        <v>0</v>
      </c>
    </row>
    <row r="39" spans="1:2" ht="14.25">
      <c r="A39" s="43" t="s">
        <v>1194</v>
      </c>
      <c r="B39" s="42">
        <v>0</v>
      </c>
    </row>
    <row r="40" spans="1:2" ht="14.25">
      <c r="A40" s="43" t="s">
        <v>952</v>
      </c>
      <c r="B40" s="42">
        <v>0</v>
      </c>
    </row>
    <row r="41" spans="1:2" ht="14.25">
      <c r="A41" s="43" t="s">
        <v>953</v>
      </c>
      <c r="B41" s="42">
        <v>0</v>
      </c>
    </row>
    <row r="42" spans="1:2" ht="14.25">
      <c r="A42" s="43" t="s">
        <v>954</v>
      </c>
      <c r="B42" s="42">
        <v>0</v>
      </c>
    </row>
    <row r="43" spans="1:2" ht="14.25">
      <c r="A43" s="43" t="s">
        <v>955</v>
      </c>
      <c r="B43" s="42">
        <v>0</v>
      </c>
    </row>
    <row r="44" spans="1:2" ht="14.25">
      <c r="A44" s="43" t="s">
        <v>956</v>
      </c>
      <c r="B44" s="42">
        <v>0</v>
      </c>
    </row>
    <row r="45" spans="1:2" ht="14.25">
      <c r="A45" s="43" t="s">
        <v>957</v>
      </c>
      <c r="B45" s="42">
        <v>0</v>
      </c>
    </row>
    <row r="46" spans="1:3" ht="30" customHeight="1">
      <c r="A46" s="330" t="s">
        <v>1164</v>
      </c>
      <c r="B46" s="330"/>
      <c r="C46" s="46"/>
    </row>
  </sheetData>
  <sheetProtection/>
  <mergeCells count="2">
    <mergeCell ref="A2:B2"/>
    <mergeCell ref="A46:B4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2022-08-17T02:07:15Z</cp:lastPrinted>
  <dcterms:modified xsi:type="dcterms:W3CDTF">2022-08-17T02:30:34Z</dcterms:modified>
  <cp:category/>
  <cp:version/>
  <cp:contentType/>
  <cp:contentStatus/>
</cp:coreProperties>
</file>